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ac\Dropbox\13m Updates\March 2024\"/>
    </mc:Choice>
  </mc:AlternateContent>
  <xr:revisionPtr revIDLastSave="0" documentId="13_ncr:1_{8E1A1075-C731-481A-AB6C-A8B6AC0F6581}" xr6:coauthVersionLast="47" xr6:coauthVersionMax="47" xr10:uidLastSave="{00000000-0000-0000-0000-000000000000}"/>
  <bookViews>
    <workbookView xWindow="24" yWindow="744" windowWidth="23016" windowHeight="12216" xr2:uid="{B858BA40-FA7A-3440-BD09-7D18DD0968A1}"/>
  </bookViews>
  <sheets>
    <sheet name="Summary Report" sheetId="1" r:id="rId1"/>
    <sheet name="Sources" sheetId="2" r:id="rId2"/>
    <sheet name="Z.1 Worksheet" sheetId="3" r:id="rId3"/>
    <sheet name="Charts" sheetId="6" r:id="rId4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p">"Map"</definedName>
    <definedName name="OHLC">"OHLC"</definedName>
    <definedName name="PieChart">"PieChart"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47" i="1" l="1"/>
  <c r="AN147" i="1"/>
  <c r="AC147" i="1"/>
  <c r="AA147" i="1"/>
  <c r="Z147" i="1"/>
  <c r="Y147" i="1"/>
  <c r="X147" i="1"/>
  <c r="T147" i="1"/>
  <c r="C147" i="1"/>
  <c r="BG146" i="1"/>
  <c r="BF146" i="1"/>
  <c r="BA146" i="1"/>
  <c r="AO146" i="1"/>
  <c r="W146" i="1"/>
  <c r="V146" i="1"/>
  <c r="U146" i="1"/>
  <c r="Q146" i="1"/>
  <c r="N146" i="1"/>
  <c r="L146" i="1"/>
  <c r="E146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G139" i="1"/>
  <c r="AL139" i="1"/>
  <c r="AG139" i="1"/>
  <c r="Z139" i="1"/>
  <c r="V139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C130" i="1"/>
  <c r="BG128" i="1"/>
  <c r="AV128" i="1"/>
  <c r="Z128" i="1"/>
  <c r="X128" i="1"/>
  <c r="W128" i="1"/>
  <c r="V128" i="1"/>
  <c r="BD126" i="1"/>
  <c r="AX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A123" i="1"/>
  <c r="AX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G121" i="1"/>
  <c r="BF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Y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G118" i="1"/>
  <c r="AW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U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X113" i="1"/>
  <c r="AW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U110" i="1"/>
  <c r="T110" i="1"/>
  <c r="N110" i="1"/>
  <c r="AU109" i="1"/>
  <c r="AR109" i="1"/>
  <c r="BE108" i="1"/>
  <c r="BD108" i="1"/>
  <c r="BC108" i="1"/>
  <c r="BB108" i="1"/>
  <c r="AT108" i="1"/>
  <c r="AR108" i="1"/>
  <c r="AA108" i="1"/>
  <c r="V108" i="1"/>
  <c r="U108" i="1"/>
  <c r="T108" i="1"/>
  <c r="S108" i="1"/>
  <c r="E108" i="1"/>
  <c r="C108" i="1"/>
  <c r="AR99" i="1"/>
  <c r="AO99" i="1"/>
  <c r="AL99" i="1"/>
  <c r="N99" i="1"/>
  <c r="K99" i="1"/>
  <c r="Z97" i="1"/>
  <c r="Q97" i="1"/>
  <c r="N97" i="1"/>
  <c r="BD94" i="1"/>
  <c r="T94" i="1"/>
  <c r="Q94" i="1"/>
  <c r="N94" i="1"/>
  <c r="K94" i="1"/>
  <c r="H94" i="1"/>
  <c r="Z93" i="1"/>
  <c r="H93" i="1"/>
  <c r="AX92" i="1"/>
  <c r="AU92" i="1"/>
  <c r="W92" i="1"/>
  <c r="T92" i="1"/>
  <c r="H92" i="1"/>
  <c r="E92" i="1"/>
  <c r="BD90" i="1"/>
  <c r="AC90" i="1"/>
  <c r="Z90" i="1"/>
  <c r="W90" i="1"/>
  <c r="T90" i="1"/>
  <c r="Q90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E89" i="1"/>
  <c r="BD88" i="1"/>
  <c r="AO88" i="1"/>
  <c r="AO87" i="1"/>
  <c r="AL87" i="1"/>
  <c r="E87" i="1"/>
  <c r="BG84" i="1"/>
  <c r="BF84" i="1"/>
  <c r="AU84" i="1"/>
  <c r="AO84" i="1"/>
  <c r="AF84" i="1"/>
  <c r="AE84" i="1"/>
  <c r="AD84" i="1"/>
  <c r="AB84" i="1"/>
  <c r="AA84" i="1"/>
  <c r="P84" i="1"/>
  <c r="O84" i="1"/>
  <c r="L84" i="1"/>
  <c r="K84" i="1"/>
  <c r="E84" i="1"/>
  <c r="D84" i="1"/>
  <c r="C84" i="1"/>
  <c r="BF82" i="1"/>
  <c r="BE82" i="1"/>
  <c r="BC82" i="1"/>
  <c r="AT82" i="1"/>
  <c r="AS82" i="1"/>
  <c r="AR82" i="1"/>
  <c r="AQ82" i="1"/>
  <c r="AP82" i="1"/>
  <c r="AO82" i="1"/>
  <c r="AG82" i="1"/>
  <c r="AF82" i="1"/>
  <c r="AC82" i="1"/>
  <c r="S82" i="1"/>
  <c r="R82" i="1"/>
  <c r="Q82" i="1"/>
  <c r="P82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Q147" i="1"/>
  <c r="AP147" i="1"/>
  <c r="AO147" i="1"/>
  <c r="AM147" i="1"/>
  <c r="AL147" i="1"/>
  <c r="AK147" i="1"/>
  <c r="AJ147" i="1"/>
  <c r="AI147" i="1"/>
  <c r="AH147" i="1"/>
  <c r="AG147" i="1"/>
  <c r="AF147" i="1"/>
  <c r="AE147" i="1"/>
  <c r="AD147" i="1"/>
  <c r="AB147" i="1"/>
  <c r="W147" i="1"/>
  <c r="V147" i="1"/>
  <c r="U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E146" i="1"/>
  <c r="BD146" i="1"/>
  <c r="BC146" i="1"/>
  <c r="BB146" i="1"/>
  <c r="AZ146" i="1"/>
  <c r="AY146" i="1"/>
  <c r="AX146" i="1"/>
  <c r="AW146" i="1"/>
  <c r="AV146" i="1"/>
  <c r="AU146" i="1"/>
  <c r="AT146" i="1"/>
  <c r="AS146" i="1"/>
  <c r="AR146" i="1"/>
  <c r="AQ146" i="1"/>
  <c r="AP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T146" i="1"/>
  <c r="S146" i="1"/>
  <c r="R146" i="1"/>
  <c r="P146" i="1"/>
  <c r="O146" i="1"/>
  <c r="M146" i="1"/>
  <c r="K146" i="1"/>
  <c r="J146" i="1"/>
  <c r="I146" i="1"/>
  <c r="H146" i="1"/>
  <c r="G146" i="1"/>
  <c r="F146" i="1"/>
  <c r="D146" i="1"/>
  <c r="C146" i="1"/>
  <c r="BD73" i="1"/>
  <c r="AO73" i="1"/>
  <c r="AN73" i="1"/>
  <c r="AK73" i="1"/>
  <c r="AJ73" i="1"/>
  <c r="AB73" i="1"/>
  <c r="Y73" i="1"/>
  <c r="X73" i="1"/>
  <c r="X144" i="1" s="1"/>
  <c r="T73" i="1"/>
  <c r="P73" i="1"/>
  <c r="P144" i="1" s="1"/>
  <c r="L73" i="1"/>
  <c r="L144" i="1" s="1"/>
  <c r="J73" i="1"/>
  <c r="J104" i="1" s="1"/>
  <c r="H73" i="1"/>
  <c r="H104" i="1" s="1"/>
  <c r="AY72" i="1"/>
  <c r="AM72" i="1"/>
  <c r="AC72" i="1"/>
  <c r="AA72" i="1"/>
  <c r="AA143" i="1" s="1"/>
  <c r="Z72" i="1"/>
  <c r="Z143" i="1" s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P139" i="1"/>
  <c r="AO139" i="1"/>
  <c r="AN139" i="1"/>
  <c r="AK139" i="1"/>
  <c r="AJ139" i="1"/>
  <c r="AI139" i="1"/>
  <c r="AH139" i="1"/>
  <c r="AB139" i="1"/>
  <c r="Y139" i="1"/>
  <c r="X139" i="1"/>
  <c r="U139" i="1"/>
  <c r="T139" i="1"/>
  <c r="P139" i="1"/>
  <c r="M139" i="1"/>
  <c r="L139" i="1"/>
  <c r="K139" i="1"/>
  <c r="J139" i="1"/>
  <c r="I139" i="1"/>
  <c r="H139" i="1"/>
  <c r="F139" i="1"/>
  <c r="D139" i="1"/>
  <c r="C139" i="1"/>
  <c r="BG66" i="1"/>
  <c r="AU64" i="1"/>
  <c r="AU135" i="1" s="1"/>
  <c r="AT64" i="1"/>
  <c r="AT135" i="1" s="1"/>
  <c r="AS64" i="1"/>
  <c r="AS135" i="1" s="1"/>
  <c r="AO64" i="1"/>
  <c r="AO135" i="1" s="1"/>
  <c r="AD64" i="1"/>
  <c r="AD135" i="1" s="1"/>
  <c r="W64" i="1"/>
  <c r="W135" i="1" s="1"/>
  <c r="J64" i="1"/>
  <c r="J135" i="1" s="1"/>
  <c r="I64" i="1"/>
  <c r="I135" i="1" s="1"/>
  <c r="BG59" i="1"/>
  <c r="BF59" i="1"/>
  <c r="BF130" i="1" s="1"/>
  <c r="BE59" i="1"/>
  <c r="BD59" i="1"/>
  <c r="BC59" i="1"/>
  <c r="BB59" i="1"/>
  <c r="BB130" i="1" s="1"/>
  <c r="BA59" i="1"/>
  <c r="BA130" i="1" s="1"/>
  <c r="AZ59" i="1"/>
  <c r="AZ130" i="1" s="1"/>
  <c r="AY59" i="1"/>
  <c r="AY130" i="1" s="1"/>
  <c r="AX59" i="1"/>
  <c r="AW59" i="1"/>
  <c r="AW64" i="1" s="1"/>
  <c r="AW135" i="1" s="1"/>
  <c r="AV59" i="1"/>
  <c r="AV64" i="1" s="1"/>
  <c r="AV135" i="1" s="1"/>
  <c r="AU59" i="1"/>
  <c r="AU130" i="1" s="1"/>
  <c r="AT59" i="1"/>
  <c r="AT130" i="1" s="1"/>
  <c r="AS59" i="1"/>
  <c r="AS130" i="1" s="1"/>
  <c r="AR59" i="1"/>
  <c r="AR130" i="1" s="1"/>
  <c r="AQ59" i="1"/>
  <c r="AQ130" i="1" s="1"/>
  <c r="AP59" i="1"/>
  <c r="AP130" i="1" s="1"/>
  <c r="AO59" i="1"/>
  <c r="AO130" i="1" s="1"/>
  <c r="AN59" i="1"/>
  <c r="AN130" i="1" s="1"/>
  <c r="AM59" i="1"/>
  <c r="AM64" i="1" s="1"/>
  <c r="AM135" i="1" s="1"/>
  <c r="AL59" i="1"/>
  <c r="AL130" i="1" s="1"/>
  <c r="AK59" i="1"/>
  <c r="AK130" i="1" s="1"/>
  <c r="AJ59" i="1"/>
  <c r="AI59" i="1"/>
  <c r="AH59" i="1"/>
  <c r="AG59" i="1"/>
  <c r="AF59" i="1"/>
  <c r="AE59" i="1"/>
  <c r="AE130" i="1" s="1"/>
  <c r="AD59" i="1"/>
  <c r="AD130" i="1" s="1"/>
  <c r="AC59" i="1"/>
  <c r="AC130" i="1" s="1"/>
  <c r="AB59" i="1"/>
  <c r="AB72" i="1" s="1"/>
  <c r="AA59" i="1"/>
  <c r="AA64" i="1" s="1"/>
  <c r="AA135" i="1" s="1"/>
  <c r="Z59" i="1"/>
  <c r="Z130" i="1" s="1"/>
  <c r="Y59" i="1"/>
  <c r="Y130" i="1" s="1"/>
  <c r="X59" i="1"/>
  <c r="W59" i="1"/>
  <c r="W130" i="1" s="1"/>
  <c r="V59" i="1"/>
  <c r="V72" i="1" s="1"/>
  <c r="V143" i="1" s="1"/>
  <c r="U59" i="1"/>
  <c r="U64" i="1" s="1"/>
  <c r="U135" i="1" s="1"/>
  <c r="T59" i="1"/>
  <c r="S59" i="1"/>
  <c r="R59" i="1"/>
  <c r="R130" i="1" s="1"/>
  <c r="Q59" i="1"/>
  <c r="Q130" i="1" s="1"/>
  <c r="P59" i="1"/>
  <c r="P130" i="1" s="1"/>
  <c r="O59" i="1"/>
  <c r="O130" i="1" s="1"/>
  <c r="N59" i="1"/>
  <c r="N130" i="1" s="1"/>
  <c r="M59" i="1"/>
  <c r="M64" i="1" s="1"/>
  <c r="M135" i="1" s="1"/>
  <c r="L59" i="1"/>
  <c r="K59" i="1"/>
  <c r="K130" i="1" s="1"/>
  <c r="J59" i="1"/>
  <c r="I59" i="1"/>
  <c r="H59" i="1"/>
  <c r="H72" i="1" s="1"/>
  <c r="G59" i="1"/>
  <c r="G130" i="1" s="1"/>
  <c r="F59" i="1"/>
  <c r="F130" i="1" s="1"/>
  <c r="E59" i="1"/>
  <c r="E64" i="1" s="1"/>
  <c r="E135" i="1" s="1"/>
  <c r="D59" i="1"/>
  <c r="D64" i="1" s="1"/>
  <c r="D135" i="1" s="1"/>
  <c r="C59" i="1"/>
  <c r="BF128" i="1"/>
  <c r="BE128" i="1"/>
  <c r="BD128" i="1"/>
  <c r="BC128" i="1"/>
  <c r="BB128" i="1"/>
  <c r="BA128" i="1"/>
  <c r="AZ128" i="1"/>
  <c r="AY128" i="1"/>
  <c r="AX128" i="1"/>
  <c r="AW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Y128" i="1"/>
  <c r="V73" i="1"/>
  <c r="U73" i="1"/>
  <c r="T128" i="1"/>
  <c r="S128" i="1"/>
  <c r="R128" i="1"/>
  <c r="Q128" i="1"/>
  <c r="P128" i="1"/>
  <c r="O128" i="1"/>
  <c r="N128" i="1"/>
  <c r="M128" i="1"/>
  <c r="L128" i="1"/>
  <c r="K128" i="1"/>
  <c r="J128" i="1"/>
  <c r="H128" i="1"/>
  <c r="G128" i="1"/>
  <c r="F128" i="1"/>
  <c r="E128" i="1"/>
  <c r="D128" i="1"/>
  <c r="C128" i="1"/>
  <c r="BG126" i="1"/>
  <c r="BF126" i="1"/>
  <c r="BE126" i="1"/>
  <c r="BC126" i="1"/>
  <c r="BB126" i="1"/>
  <c r="BA126" i="1"/>
  <c r="AZ126" i="1"/>
  <c r="AY126" i="1"/>
  <c r="AW126" i="1"/>
  <c r="AV126" i="1"/>
  <c r="AU126" i="1"/>
  <c r="AT126" i="1"/>
  <c r="C126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C125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C124" i="1"/>
  <c r="BG123" i="1"/>
  <c r="BF123" i="1"/>
  <c r="BE123" i="1"/>
  <c r="BD123" i="1"/>
  <c r="BC123" i="1"/>
  <c r="BB123" i="1"/>
  <c r="AZ123" i="1"/>
  <c r="AY123" i="1"/>
  <c r="AW123" i="1"/>
  <c r="AV123" i="1"/>
  <c r="AU123" i="1"/>
  <c r="AT123" i="1"/>
  <c r="C123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C121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C120" i="1"/>
  <c r="BF119" i="1"/>
  <c r="BE119" i="1"/>
  <c r="BD119" i="1"/>
  <c r="BC119" i="1"/>
  <c r="BB119" i="1"/>
  <c r="BA119" i="1"/>
  <c r="AZ119" i="1"/>
  <c r="AX119" i="1"/>
  <c r="AW119" i="1"/>
  <c r="AV119" i="1"/>
  <c r="AU119" i="1"/>
  <c r="AT119" i="1"/>
  <c r="BF118" i="1"/>
  <c r="BE118" i="1"/>
  <c r="BD118" i="1"/>
  <c r="BC118" i="1"/>
  <c r="BB118" i="1"/>
  <c r="BA118" i="1"/>
  <c r="AY118" i="1"/>
  <c r="AX118" i="1"/>
  <c r="AV118" i="1"/>
  <c r="AU118" i="1"/>
  <c r="AT118" i="1"/>
  <c r="C118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C117" i="1"/>
  <c r="BG115" i="1"/>
  <c r="BF115" i="1"/>
  <c r="BE115" i="1"/>
  <c r="BD115" i="1"/>
  <c r="BC115" i="1"/>
  <c r="BB115" i="1"/>
  <c r="BA115" i="1"/>
  <c r="AZ115" i="1"/>
  <c r="AW115" i="1"/>
  <c r="AU73" i="1"/>
  <c r="AU144" i="1" s="1"/>
  <c r="AT115" i="1"/>
  <c r="BG113" i="1"/>
  <c r="BF113" i="1"/>
  <c r="BD113" i="1"/>
  <c r="BC113" i="1"/>
  <c r="BB113" i="1"/>
  <c r="BA113" i="1"/>
  <c r="AZ113" i="1"/>
  <c r="AY113" i="1"/>
  <c r="AV113" i="1"/>
  <c r="AU113" i="1"/>
  <c r="AT113" i="1"/>
  <c r="C113" i="1"/>
  <c r="AX110" i="1"/>
  <c r="AR110" i="1"/>
  <c r="AO110" i="1"/>
  <c r="AL110" i="1"/>
  <c r="AI110" i="1"/>
  <c r="AF110" i="1"/>
  <c r="AC110" i="1"/>
  <c r="Z110" i="1"/>
  <c r="W110" i="1"/>
  <c r="Q110" i="1"/>
  <c r="K110" i="1"/>
  <c r="H110" i="1"/>
  <c r="E110" i="1"/>
  <c r="AX109" i="1"/>
  <c r="AO109" i="1"/>
  <c r="AL109" i="1"/>
  <c r="AI109" i="1"/>
  <c r="AF109" i="1"/>
  <c r="AC109" i="1"/>
  <c r="Z109" i="1"/>
  <c r="W109" i="1"/>
  <c r="T109" i="1"/>
  <c r="Q109" i="1"/>
  <c r="N109" i="1"/>
  <c r="K109" i="1"/>
  <c r="H109" i="1"/>
  <c r="E109" i="1"/>
  <c r="BA108" i="1"/>
  <c r="AZ108" i="1"/>
  <c r="AY108" i="1"/>
  <c r="AX108" i="1"/>
  <c r="AW108" i="1"/>
  <c r="AO108" i="1"/>
  <c r="AN108" i="1"/>
  <c r="AM108" i="1"/>
  <c r="AH108" i="1"/>
  <c r="AG108" i="1"/>
  <c r="AC108" i="1"/>
  <c r="AB108" i="1"/>
  <c r="Z108" i="1"/>
  <c r="Y108" i="1"/>
  <c r="S72" i="1"/>
  <c r="Q108" i="1"/>
  <c r="P108" i="1"/>
  <c r="O108" i="1"/>
  <c r="J108" i="1"/>
  <c r="I108" i="1"/>
  <c r="H108" i="1"/>
  <c r="G108" i="1"/>
  <c r="F108" i="1"/>
  <c r="D108" i="1"/>
  <c r="C72" i="1"/>
  <c r="BD99" i="1"/>
  <c r="BA99" i="1"/>
  <c r="AX99" i="1"/>
  <c r="AU99" i="1"/>
  <c r="AI99" i="1"/>
  <c r="AF99" i="1"/>
  <c r="AC99" i="1"/>
  <c r="W99" i="1"/>
  <c r="T99" i="1"/>
  <c r="Q99" i="1"/>
  <c r="H99" i="1"/>
  <c r="E99" i="1"/>
  <c r="BD98" i="1"/>
  <c r="BA98" i="1"/>
  <c r="AX98" i="1"/>
  <c r="AU96" i="1"/>
  <c r="AR98" i="1"/>
  <c r="AO98" i="1"/>
  <c r="AL98" i="1"/>
  <c r="AI98" i="1"/>
  <c r="AF98" i="1"/>
  <c r="AC98" i="1"/>
  <c r="Z98" i="1"/>
  <c r="W98" i="1"/>
  <c r="Q98" i="1"/>
  <c r="N96" i="1"/>
  <c r="K98" i="1"/>
  <c r="H98" i="1"/>
  <c r="E98" i="1"/>
  <c r="BD97" i="1"/>
  <c r="BA97" i="1"/>
  <c r="AX97" i="1"/>
  <c r="AU97" i="1"/>
  <c r="AR97" i="1"/>
  <c r="AI96" i="1"/>
  <c r="AF96" i="1"/>
  <c r="AC96" i="1"/>
  <c r="T97" i="1"/>
  <c r="K97" i="1"/>
  <c r="H97" i="1"/>
  <c r="BD96" i="1"/>
  <c r="AX96" i="1"/>
  <c r="AR96" i="1"/>
  <c r="Q96" i="1"/>
  <c r="AC95" i="1"/>
  <c r="N95" i="1"/>
  <c r="E95" i="1"/>
  <c r="BA94" i="1"/>
  <c r="AX94" i="1"/>
  <c r="AU94" i="1"/>
  <c r="AR94" i="1"/>
  <c r="AO94" i="1"/>
  <c r="AL94" i="1"/>
  <c r="AI94" i="1"/>
  <c r="AF94" i="1"/>
  <c r="AC94" i="1"/>
  <c r="Z94" i="1"/>
  <c r="W94" i="1"/>
  <c r="E94" i="1"/>
  <c r="BD93" i="1"/>
  <c r="BA93" i="1"/>
  <c r="AX93" i="1"/>
  <c r="AU93" i="1"/>
  <c r="AR93" i="1"/>
  <c r="AO93" i="1"/>
  <c r="AL93" i="1"/>
  <c r="AI93" i="1"/>
  <c r="AF93" i="1"/>
  <c r="AC93" i="1"/>
  <c r="W93" i="1"/>
  <c r="T93" i="1"/>
  <c r="Q95" i="1"/>
  <c r="N93" i="1"/>
  <c r="K93" i="1"/>
  <c r="E93" i="1"/>
  <c r="BA92" i="1"/>
  <c r="AI92" i="1"/>
  <c r="AC92" i="1"/>
  <c r="Q92" i="1"/>
  <c r="N92" i="1"/>
  <c r="K92" i="1"/>
  <c r="H95" i="1"/>
  <c r="BA91" i="1"/>
  <c r="AC91" i="1"/>
  <c r="Z91" i="1"/>
  <c r="BA90" i="1"/>
  <c r="AX90" i="1"/>
  <c r="AU90" i="1"/>
  <c r="AR90" i="1"/>
  <c r="AO90" i="1"/>
  <c r="AL90" i="1"/>
  <c r="AI90" i="1"/>
  <c r="AF90" i="1"/>
  <c r="N90" i="1"/>
  <c r="K90" i="1"/>
  <c r="H90" i="1"/>
  <c r="E90" i="1"/>
  <c r="BA88" i="1"/>
  <c r="AX88" i="1"/>
  <c r="AU88" i="1"/>
  <c r="AR88" i="1"/>
  <c r="AL88" i="1"/>
  <c r="AI88" i="1"/>
  <c r="AC88" i="1"/>
  <c r="Z88" i="1"/>
  <c r="W88" i="1"/>
  <c r="T88" i="1"/>
  <c r="Q88" i="1"/>
  <c r="N88" i="1"/>
  <c r="K88" i="1"/>
  <c r="H88" i="1"/>
  <c r="E88" i="1"/>
  <c r="AR87" i="1"/>
  <c r="AF87" i="1"/>
  <c r="AC87" i="1"/>
  <c r="Z87" i="1"/>
  <c r="W87" i="1"/>
  <c r="Q87" i="1"/>
  <c r="K86" i="1"/>
  <c r="AI86" i="1"/>
  <c r="AC86" i="1"/>
  <c r="Z86" i="1"/>
  <c r="W86" i="1"/>
  <c r="BE84" i="1"/>
  <c r="BD84" i="1"/>
  <c r="BC84" i="1"/>
  <c r="BB84" i="1"/>
  <c r="BA84" i="1"/>
  <c r="AZ84" i="1"/>
  <c r="AY84" i="1"/>
  <c r="AX84" i="1"/>
  <c r="AW84" i="1"/>
  <c r="AV84" i="1"/>
  <c r="AT84" i="1"/>
  <c r="AS84" i="1"/>
  <c r="AR84" i="1"/>
  <c r="AQ84" i="1"/>
  <c r="AP84" i="1"/>
  <c r="AN84" i="1"/>
  <c r="AM84" i="1"/>
  <c r="AL84" i="1"/>
  <c r="AK84" i="1"/>
  <c r="AJ84" i="1"/>
  <c r="AI84" i="1"/>
  <c r="AH84" i="1"/>
  <c r="AG84" i="1"/>
  <c r="AC84" i="1"/>
  <c r="Z84" i="1"/>
  <c r="Y84" i="1"/>
  <c r="X84" i="1"/>
  <c r="W84" i="1"/>
  <c r="V84" i="1"/>
  <c r="U84" i="1"/>
  <c r="T84" i="1"/>
  <c r="S84" i="1"/>
  <c r="R84" i="1"/>
  <c r="Q84" i="1"/>
  <c r="N84" i="1"/>
  <c r="M84" i="1"/>
  <c r="J84" i="1"/>
  <c r="I84" i="1"/>
  <c r="H84" i="1"/>
  <c r="G84" i="1"/>
  <c r="F84" i="1"/>
  <c r="BG82" i="1"/>
  <c r="BD82" i="1"/>
  <c r="BB82" i="1"/>
  <c r="BA82" i="1"/>
  <c r="AZ82" i="1"/>
  <c r="AY82" i="1"/>
  <c r="AX82" i="1"/>
  <c r="AW82" i="1"/>
  <c r="AV82" i="1"/>
  <c r="AU82" i="1"/>
  <c r="AN82" i="1"/>
  <c r="AM82" i="1"/>
  <c r="AL82" i="1"/>
  <c r="AK82" i="1"/>
  <c r="AJ82" i="1"/>
  <c r="AI82" i="1"/>
  <c r="AH82" i="1"/>
  <c r="AE82" i="1"/>
  <c r="AD82" i="1"/>
  <c r="AB82" i="1"/>
  <c r="AA82" i="1"/>
  <c r="Z82" i="1"/>
  <c r="Y82" i="1"/>
  <c r="X82" i="1"/>
  <c r="W82" i="1"/>
  <c r="V82" i="1"/>
  <c r="U82" i="1"/>
  <c r="T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B143" i="1" l="1"/>
  <c r="P64" i="1"/>
  <c r="P135" i="1" s="1"/>
  <c r="AN72" i="1"/>
  <c r="AO72" i="1"/>
  <c r="AW72" i="1"/>
  <c r="BB72" i="1"/>
  <c r="BB143" i="1" s="1"/>
  <c r="BF64" i="1"/>
  <c r="BF135" i="1" s="1"/>
  <c r="E72" i="1"/>
  <c r="E130" i="1"/>
  <c r="X104" i="1"/>
  <c r="AC143" i="1"/>
  <c r="Q64" i="1"/>
  <c r="Q135" i="1" s="1"/>
  <c r="BA64" i="1"/>
  <c r="BA135" i="1" s="1"/>
  <c r="D130" i="1"/>
  <c r="AD72" i="1"/>
  <c r="AD143" i="1" s="1"/>
  <c r="F72" i="1"/>
  <c r="F143" i="1" s="1"/>
  <c r="AZ72" i="1"/>
  <c r="AZ143" i="1" s="1"/>
  <c r="H130" i="1"/>
  <c r="AB64" i="1"/>
  <c r="AB135" i="1" s="1"/>
  <c r="P72" i="1"/>
  <c r="BA72" i="1"/>
  <c r="AA130" i="1"/>
  <c r="R64" i="1"/>
  <c r="R135" i="1" s="1"/>
  <c r="AC64" i="1"/>
  <c r="AC135" i="1" s="1"/>
  <c r="AB130" i="1"/>
  <c r="AM130" i="1"/>
  <c r="G64" i="1"/>
  <c r="G135" i="1" s="1"/>
  <c r="AE64" i="1"/>
  <c r="AE135" i="1" s="1"/>
  <c r="H64" i="1"/>
  <c r="H135" i="1" s="1"/>
  <c r="AN64" i="1"/>
  <c r="AN135" i="1" s="1"/>
  <c r="H143" i="1"/>
  <c r="H144" i="1"/>
  <c r="N86" i="1"/>
  <c r="N87" i="1"/>
  <c r="N91" i="1"/>
  <c r="K95" i="1"/>
  <c r="AC97" i="1"/>
  <c r="J144" i="1"/>
  <c r="AF88" i="1"/>
  <c r="AF91" i="1"/>
  <c r="BA96" i="1"/>
  <c r="AF97" i="1"/>
  <c r="L104" i="1"/>
  <c r="P104" i="1"/>
  <c r="BC130" i="1"/>
  <c r="BC72" i="1"/>
  <c r="BC64" i="1"/>
  <c r="BC135" i="1" s="1"/>
  <c r="T130" i="1"/>
  <c r="T64" i="1"/>
  <c r="T135" i="1" s="1"/>
  <c r="AF130" i="1"/>
  <c r="AF64" i="1"/>
  <c r="AF135" i="1" s="1"/>
  <c r="BD130" i="1"/>
  <c r="BD64" i="1"/>
  <c r="BD135" i="1" s="1"/>
  <c r="E139" i="1"/>
  <c r="E73" i="1"/>
  <c r="Q139" i="1"/>
  <c r="Q73" i="1"/>
  <c r="AC139" i="1"/>
  <c r="AC73" i="1"/>
  <c r="AW143" i="1"/>
  <c r="AU86" i="1"/>
  <c r="AU91" i="1"/>
  <c r="AF92" i="1"/>
  <c r="AF95" i="1"/>
  <c r="AV115" i="1"/>
  <c r="AV73" i="1"/>
  <c r="BA86" i="1"/>
  <c r="BA87" i="1"/>
  <c r="BD144" i="1"/>
  <c r="BD104" i="1"/>
  <c r="Q86" i="1"/>
  <c r="BD86" i="1"/>
  <c r="BD87" i="1"/>
  <c r="BD91" i="1"/>
  <c r="AU87" i="1"/>
  <c r="N98" i="1"/>
  <c r="AO97" i="1"/>
  <c r="AO96" i="1"/>
  <c r="AU95" i="1"/>
  <c r="K108" i="1"/>
  <c r="K72" i="1"/>
  <c r="W108" i="1"/>
  <c r="W72" i="1"/>
  <c r="AI108" i="1"/>
  <c r="AI72" i="1"/>
  <c r="AU108" i="1"/>
  <c r="AU72" i="1"/>
  <c r="BG108" i="1"/>
  <c r="BG72" i="1"/>
  <c r="AF86" i="1"/>
  <c r="K91" i="1"/>
  <c r="BA95" i="1"/>
  <c r="I130" i="1"/>
  <c r="I72" i="1"/>
  <c r="U130" i="1"/>
  <c r="U72" i="1"/>
  <c r="AG130" i="1"/>
  <c r="AG64" i="1"/>
  <c r="AG135" i="1" s="1"/>
  <c r="BE130" i="1"/>
  <c r="BE64" i="1"/>
  <c r="K64" i="1"/>
  <c r="K135" i="1" s="1"/>
  <c r="AQ64" i="1"/>
  <c r="AQ135" i="1" s="1"/>
  <c r="AX72" i="1"/>
  <c r="AB144" i="1"/>
  <c r="AB104" i="1"/>
  <c r="Q93" i="1"/>
  <c r="U128" i="1"/>
  <c r="AR86" i="1"/>
  <c r="AR91" i="1"/>
  <c r="W97" i="1"/>
  <c r="W96" i="1"/>
  <c r="AN144" i="1"/>
  <c r="AN104" i="1"/>
  <c r="AC103" i="1"/>
  <c r="BG119" i="1"/>
  <c r="AO144" i="1"/>
  <c r="AO104" i="1"/>
  <c r="K87" i="1"/>
  <c r="BB73" i="1"/>
  <c r="T87" i="1"/>
  <c r="T86" i="1"/>
  <c r="AL96" i="1"/>
  <c r="AL97" i="1"/>
  <c r="T144" i="1"/>
  <c r="T104" i="1"/>
  <c r="E97" i="1"/>
  <c r="E96" i="1"/>
  <c r="T98" i="1"/>
  <c r="T96" i="1"/>
  <c r="AU104" i="1"/>
  <c r="S130" i="1"/>
  <c r="S64" i="1"/>
  <c r="S135" i="1" s="1"/>
  <c r="G72" i="1"/>
  <c r="AU98" i="1"/>
  <c r="Q91" i="1"/>
  <c r="H96" i="1"/>
  <c r="M108" i="1"/>
  <c r="M72" i="1"/>
  <c r="AK108" i="1"/>
  <c r="AK72" i="1"/>
  <c r="J130" i="1"/>
  <c r="J72" i="1"/>
  <c r="V130" i="1"/>
  <c r="V64" i="1"/>
  <c r="V135" i="1" s="1"/>
  <c r="AH130" i="1"/>
  <c r="AH64" i="1"/>
  <c r="AH135" i="1" s="1"/>
  <c r="AH72" i="1"/>
  <c r="AR64" i="1"/>
  <c r="AR135" i="1" s="1"/>
  <c r="G73" i="1"/>
  <c r="T72" i="1"/>
  <c r="AY143" i="1"/>
  <c r="AI73" i="1"/>
  <c r="AX86" i="1"/>
  <c r="AX91" i="1"/>
  <c r="AX87" i="1"/>
  <c r="K73" i="1"/>
  <c r="AL92" i="1"/>
  <c r="AL95" i="1"/>
  <c r="S143" i="1"/>
  <c r="AO92" i="1"/>
  <c r="AO95" i="1"/>
  <c r="AI97" i="1"/>
  <c r="AR92" i="1"/>
  <c r="AR95" i="1"/>
  <c r="T95" i="1"/>
  <c r="T91" i="1"/>
  <c r="K96" i="1"/>
  <c r="N108" i="1"/>
  <c r="N72" i="1"/>
  <c r="AL108" i="1"/>
  <c r="AL72" i="1"/>
  <c r="BG125" i="1"/>
  <c r="I128" i="1"/>
  <c r="I73" i="1"/>
  <c r="U144" i="1"/>
  <c r="U104" i="1"/>
  <c r="AI130" i="1"/>
  <c r="AI64" i="1"/>
  <c r="AI135" i="1" s="1"/>
  <c r="BG130" i="1"/>
  <c r="BG64" i="1"/>
  <c r="BG135" i="1" s="1"/>
  <c r="AJ144" i="1"/>
  <c r="AJ104" i="1"/>
  <c r="H91" i="1"/>
  <c r="H86" i="1"/>
  <c r="H87" i="1"/>
  <c r="AB103" i="1"/>
  <c r="W139" i="1"/>
  <c r="W73" i="1"/>
  <c r="Z99" i="1"/>
  <c r="Z96" i="1"/>
  <c r="AM143" i="1"/>
  <c r="AL91" i="1"/>
  <c r="AL86" i="1"/>
  <c r="E91" i="1"/>
  <c r="AO91" i="1"/>
  <c r="W91" i="1"/>
  <c r="C143" i="1"/>
  <c r="V144" i="1"/>
  <c r="V104" i="1"/>
  <c r="Y72" i="1"/>
  <c r="AK144" i="1"/>
  <c r="AK104" i="1"/>
  <c r="AX95" i="1"/>
  <c r="L108" i="1"/>
  <c r="L72" i="1"/>
  <c r="X108" i="1"/>
  <c r="X72" i="1"/>
  <c r="AJ108" i="1"/>
  <c r="AJ72" i="1"/>
  <c r="AV108" i="1"/>
  <c r="AV72" i="1"/>
  <c r="F64" i="1"/>
  <c r="F135" i="1" s="1"/>
  <c r="AP64" i="1"/>
  <c r="AP135" i="1" s="1"/>
  <c r="AH73" i="1"/>
  <c r="BC73" i="1"/>
  <c r="G139" i="1"/>
  <c r="R108" i="1"/>
  <c r="R72" i="1"/>
  <c r="L130" i="1"/>
  <c r="L64" i="1"/>
  <c r="L135" i="1" s="1"/>
  <c r="X130" i="1"/>
  <c r="X64" i="1"/>
  <c r="X135" i="1" s="1"/>
  <c r="AJ130" i="1"/>
  <c r="AJ64" i="1"/>
  <c r="AJ135" i="1" s="1"/>
  <c r="R73" i="1"/>
  <c r="R139" i="1"/>
  <c r="AD139" i="1"/>
  <c r="AD73" i="1"/>
  <c r="AP73" i="1"/>
  <c r="AO86" i="1"/>
  <c r="BD92" i="1"/>
  <c r="BD95" i="1"/>
  <c r="AI95" i="1"/>
  <c r="AE108" i="1"/>
  <c r="AE72" i="1"/>
  <c r="AQ72" i="1"/>
  <c r="AX115" i="1"/>
  <c r="AX73" i="1"/>
  <c r="AZ118" i="1"/>
  <c r="AZ64" i="1"/>
  <c r="AZ135" i="1" s="1"/>
  <c r="BB64" i="1"/>
  <c r="BB135" i="1" s="1"/>
  <c r="S73" i="1"/>
  <c r="S139" i="1"/>
  <c r="AE139" i="1"/>
  <c r="AE73" i="1"/>
  <c r="AQ73" i="1"/>
  <c r="AG72" i="1"/>
  <c r="AQ139" i="1"/>
  <c r="AF108" i="1"/>
  <c r="AF72" i="1"/>
  <c r="BD72" i="1"/>
  <c r="AW73" i="1"/>
  <c r="AP108" i="1"/>
  <c r="AP72" i="1"/>
  <c r="AR72" i="1"/>
  <c r="AX64" i="1"/>
  <c r="AX135" i="1" s="1"/>
  <c r="AF139" i="1"/>
  <c r="AF73" i="1"/>
  <c r="AR73" i="1"/>
  <c r="AR139" i="1"/>
  <c r="F73" i="1"/>
  <c r="AZ73" i="1"/>
  <c r="AD108" i="1"/>
  <c r="W95" i="1"/>
  <c r="AY73" i="1"/>
  <c r="AY115" i="1"/>
  <c r="E86" i="1"/>
  <c r="Z95" i="1"/>
  <c r="Z92" i="1"/>
  <c r="AS108" i="1"/>
  <c r="AS72" i="1"/>
  <c r="BE72" i="1"/>
  <c r="BF120" i="1"/>
  <c r="BF73" i="1"/>
  <c r="C64" i="1"/>
  <c r="C135" i="1" s="1"/>
  <c r="AG73" i="1"/>
  <c r="AS139" i="1"/>
  <c r="AS73" i="1"/>
  <c r="AI87" i="1"/>
  <c r="AI91" i="1"/>
  <c r="AT72" i="1"/>
  <c r="BF72" i="1"/>
  <c r="BF108" i="1"/>
  <c r="BE113" i="1"/>
  <c r="BG73" i="1"/>
  <c r="BF139" i="1"/>
  <c r="Y144" i="1"/>
  <c r="Y104" i="1"/>
  <c r="BA73" i="1"/>
  <c r="AQ108" i="1"/>
  <c r="BG120" i="1"/>
  <c r="AV130" i="1"/>
  <c r="M73" i="1"/>
  <c r="BE73" i="1"/>
  <c r="M130" i="1"/>
  <c r="AW130" i="1"/>
  <c r="Y64" i="1"/>
  <c r="Y135" i="1" s="1"/>
  <c r="AK64" i="1"/>
  <c r="AK135" i="1" s="1"/>
  <c r="O72" i="1"/>
  <c r="AX130" i="1"/>
  <c r="C73" i="1"/>
  <c r="C115" i="1"/>
  <c r="N64" i="1"/>
  <c r="N135" i="1" s="1"/>
  <c r="Z64" i="1"/>
  <c r="Z135" i="1" s="1"/>
  <c r="AL64" i="1"/>
  <c r="AL135" i="1" s="1"/>
  <c r="N73" i="1"/>
  <c r="N139" i="1"/>
  <c r="Z73" i="1"/>
  <c r="AL73" i="1"/>
  <c r="O64" i="1"/>
  <c r="O135" i="1" s="1"/>
  <c r="AY64" i="1"/>
  <c r="AY135" i="1" s="1"/>
  <c r="O139" i="1"/>
  <c r="O73" i="1"/>
  <c r="AA139" i="1"/>
  <c r="AA73" i="1"/>
  <c r="AM139" i="1"/>
  <c r="AM73" i="1"/>
  <c r="Q72" i="1"/>
  <c r="D73" i="1"/>
  <c r="AT73" i="1"/>
  <c r="D72" i="1"/>
  <c r="BC7" i="3"/>
  <c r="AL4" i="3"/>
  <c r="AI4" i="3"/>
  <c r="AF4" i="3"/>
  <c r="H4" i="3"/>
  <c r="E4" i="3"/>
  <c r="BA3" i="3"/>
  <c r="AX3" i="3"/>
  <c r="Z3" i="3"/>
  <c r="W3" i="3"/>
  <c r="T3" i="3"/>
  <c r="E143" i="1" l="1"/>
  <c r="E103" i="1"/>
  <c r="AO143" i="1"/>
  <c r="AO103" i="1"/>
  <c r="BA103" i="1"/>
  <c r="BA143" i="1"/>
  <c r="P143" i="1"/>
  <c r="AN143" i="1"/>
  <c r="Z144" i="1"/>
  <c r="Z104" i="1"/>
  <c r="AY144" i="1"/>
  <c r="AY104" i="1"/>
  <c r="AP143" i="1"/>
  <c r="S144" i="1"/>
  <c r="S104" i="1"/>
  <c r="W144" i="1"/>
  <c r="W104" i="1"/>
  <c r="N143" i="1"/>
  <c r="T143" i="1"/>
  <c r="M143" i="1"/>
  <c r="I143" i="1"/>
  <c r="AW103" i="1"/>
  <c r="D144" i="1"/>
  <c r="D104" i="1"/>
  <c r="L143" i="1"/>
  <c r="BC143" i="1"/>
  <c r="M144" i="1"/>
  <c r="M104" i="1"/>
  <c r="BG143" i="1"/>
  <c r="BF143" i="1"/>
  <c r="AS143" i="1"/>
  <c r="AR144" i="1"/>
  <c r="AR104" i="1"/>
  <c r="R144" i="1"/>
  <c r="R104" i="1"/>
  <c r="AH144" i="1"/>
  <c r="AH104" i="1"/>
  <c r="I144" i="1"/>
  <c r="I104" i="1"/>
  <c r="G143" i="1"/>
  <c r="BE135" i="1"/>
  <c r="AV144" i="1"/>
  <c r="AV104" i="1"/>
  <c r="E144" i="1"/>
  <c r="AT144" i="1"/>
  <c r="AT104" i="1"/>
  <c r="S103" i="1"/>
  <c r="Q143" i="1"/>
  <c r="AC144" i="1"/>
  <c r="AD103" i="1"/>
  <c r="AH143" i="1"/>
  <c r="Q144" i="1"/>
  <c r="Q104" i="1"/>
  <c r="AM103" i="1"/>
  <c r="AU143" i="1"/>
  <c r="C103" i="1"/>
  <c r="W143" i="1"/>
  <c r="AG144" i="1"/>
  <c r="AG104" i="1"/>
  <c r="R143" i="1"/>
  <c r="X143" i="1"/>
  <c r="AA103" i="1"/>
  <c r="G144" i="1"/>
  <c r="G104" i="1"/>
  <c r="K143" i="1"/>
  <c r="N104" i="1"/>
  <c r="N144" i="1"/>
  <c r="BG144" i="1"/>
  <c r="BG104" i="1"/>
  <c r="AW144" i="1"/>
  <c r="AW104" i="1"/>
  <c r="AP144" i="1"/>
  <c r="AP104" i="1"/>
  <c r="AB102" i="1"/>
  <c r="Z103" i="1"/>
  <c r="Z102" i="1"/>
  <c r="V102" i="1"/>
  <c r="V103" i="1"/>
  <c r="BB103" i="1"/>
  <c r="AM144" i="1"/>
  <c r="AM104" i="1"/>
  <c r="BE144" i="1"/>
  <c r="BE104" i="1"/>
  <c r="BF144" i="1"/>
  <c r="BF104" i="1"/>
  <c r="AZ144" i="1"/>
  <c r="AZ104" i="1"/>
  <c r="BD143" i="1"/>
  <c r="AD144" i="1"/>
  <c r="AD104" i="1"/>
  <c r="AX143" i="1"/>
  <c r="F144" i="1"/>
  <c r="F104" i="1"/>
  <c r="AF143" i="1"/>
  <c r="AA144" i="1"/>
  <c r="AA104" i="1"/>
  <c r="BE143" i="1"/>
  <c r="AX144" i="1"/>
  <c r="AX104" i="1"/>
  <c r="BC144" i="1"/>
  <c r="BC104" i="1"/>
  <c r="K144" i="1"/>
  <c r="K104" i="1"/>
  <c r="O144" i="1"/>
  <c r="O104" i="1"/>
  <c r="AT143" i="1"/>
  <c r="AF144" i="1"/>
  <c r="AF104" i="1"/>
  <c r="AG143" i="1"/>
  <c r="AQ143" i="1"/>
  <c r="C144" i="1"/>
  <c r="C104" i="1"/>
  <c r="BA144" i="1"/>
  <c r="AQ144" i="1"/>
  <c r="AQ104" i="1"/>
  <c r="AE143" i="1"/>
  <c r="Y143" i="1"/>
  <c r="J143" i="1"/>
  <c r="F103" i="1"/>
  <c r="F102" i="1"/>
  <c r="AO102" i="1"/>
  <c r="AI144" i="1"/>
  <c r="AI104" i="1"/>
  <c r="BB144" i="1"/>
  <c r="BB104" i="1"/>
  <c r="AI143" i="1"/>
  <c r="H103" i="1"/>
  <c r="H102" i="1"/>
  <c r="AL104" i="1"/>
  <c r="AL144" i="1"/>
  <c r="AJ143" i="1"/>
  <c r="AE144" i="1"/>
  <c r="AE104" i="1"/>
  <c r="AV143" i="1"/>
  <c r="AZ103" i="1"/>
  <c r="D143" i="1"/>
  <c r="O143" i="1"/>
  <c r="AS144" i="1"/>
  <c r="AS104" i="1"/>
  <c r="AR143" i="1"/>
  <c r="AL143" i="1"/>
  <c r="AY103" i="1"/>
  <c r="AY102" i="1"/>
  <c r="AK143" i="1"/>
  <c r="U143" i="1"/>
  <c r="BC8" i="3"/>
  <c r="BC6" i="3" s="1"/>
  <c r="AN7" i="3"/>
  <c r="N4" i="3"/>
  <c r="J7" i="3"/>
  <c r="AY8" i="3"/>
  <c r="BA16" i="3"/>
  <c r="AO4" i="3"/>
  <c r="P7" i="3"/>
  <c r="AV7" i="3"/>
  <c r="AC8" i="3"/>
  <c r="H3" i="3"/>
  <c r="AF3" i="3"/>
  <c r="AR4" i="3"/>
  <c r="Z16" i="3"/>
  <c r="AU7" i="3"/>
  <c r="E3" i="3"/>
  <c r="Q4" i="3"/>
  <c r="AF7" i="3"/>
  <c r="L8" i="3"/>
  <c r="AZ8" i="3"/>
  <c r="K3" i="3"/>
  <c r="AI3" i="3"/>
  <c r="W4" i="3"/>
  <c r="W2" i="3" s="1"/>
  <c r="AU4" i="3"/>
  <c r="T4" i="3"/>
  <c r="T2" i="3" s="1"/>
  <c r="R7" i="3"/>
  <c r="K8" i="3"/>
  <c r="N3" i="3"/>
  <c r="Z4" i="3"/>
  <c r="G7" i="3"/>
  <c r="Q3" i="3"/>
  <c r="T16" i="3" s="1"/>
  <c r="AO3" i="3"/>
  <c r="AC4" i="3"/>
  <c r="AF20" i="3" s="1"/>
  <c r="BA4" i="3"/>
  <c r="J8" i="3"/>
  <c r="O7" i="3"/>
  <c r="AB8" i="3"/>
  <c r="AX4" i="3"/>
  <c r="AX2" i="3" s="1"/>
  <c r="W7" i="3"/>
  <c r="W25" i="3" s="1"/>
  <c r="AK8" i="3"/>
  <c r="AR3" i="3"/>
  <c r="H20" i="3"/>
  <c r="AL20" i="3"/>
  <c r="AP7" i="3"/>
  <c r="AE7" i="3"/>
  <c r="AC3" i="3"/>
  <c r="AL3" i="3"/>
  <c r="AM7" i="3"/>
  <c r="W16" i="3"/>
  <c r="AU3" i="3"/>
  <c r="AX16" i="3" s="1"/>
  <c r="K4" i="3"/>
  <c r="AI20" i="3"/>
  <c r="C102" i="1" l="1"/>
  <c r="AN103" i="1"/>
  <c r="AN102" i="1"/>
  <c r="P103" i="1"/>
  <c r="P102" i="1"/>
  <c r="AW102" i="1"/>
  <c r="AM102" i="1"/>
  <c r="AD102" i="1"/>
  <c r="AV103" i="1"/>
  <c r="AV102" i="1"/>
  <c r="BD103" i="1"/>
  <c r="BD102" i="1"/>
  <c r="N103" i="1"/>
  <c r="N102" i="1"/>
  <c r="BA104" i="1"/>
  <c r="BA102" i="1"/>
  <c r="AJ103" i="1"/>
  <c r="AJ102" i="1"/>
  <c r="AU103" i="1"/>
  <c r="AU102" i="1"/>
  <c r="G103" i="1"/>
  <c r="G102" i="1"/>
  <c r="Q103" i="1"/>
  <c r="Q102" i="1"/>
  <c r="U102" i="1"/>
  <c r="U103" i="1"/>
  <c r="X103" i="1"/>
  <c r="X102" i="1"/>
  <c r="BG102" i="1"/>
  <c r="BG103" i="1"/>
  <c r="I102" i="1"/>
  <c r="I103" i="1"/>
  <c r="AP103" i="1"/>
  <c r="AP102" i="1"/>
  <c r="O103" i="1"/>
  <c r="O102" i="1"/>
  <c r="J102" i="1"/>
  <c r="J103" i="1"/>
  <c r="AQ102" i="1"/>
  <c r="AQ103" i="1"/>
  <c r="AX103" i="1"/>
  <c r="AX102" i="1"/>
  <c r="S102" i="1"/>
  <c r="AL103" i="1"/>
  <c r="AL102" i="1"/>
  <c r="K102" i="1"/>
  <c r="K103" i="1"/>
  <c r="L103" i="1"/>
  <c r="L102" i="1"/>
  <c r="AT103" i="1"/>
  <c r="AT102" i="1"/>
  <c r="W102" i="1"/>
  <c r="W103" i="1"/>
  <c r="AC104" i="1"/>
  <c r="AC102" i="1"/>
  <c r="AF103" i="1"/>
  <c r="AF102" i="1"/>
  <c r="AA102" i="1"/>
  <c r="BF102" i="1"/>
  <c r="BF103" i="1"/>
  <c r="AK103" i="1"/>
  <c r="AK102" i="1"/>
  <c r="D103" i="1"/>
  <c r="D102" i="1"/>
  <c r="R103" i="1"/>
  <c r="R102" i="1"/>
  <c r="M103" i="1"/>
  <c r="M102" i="1"/>
  <c r="Y103" i="1"/>
  <c r="Y102" i="1"/>
  <c r="AG102" i="1"/>
  <c r="AG103" i="1"/>
  <c r="BB102" i="1"/>
  <c r="AR103" i="1"/>
  <c r="AR102" i="1"/>
  <c r="T103" i="1"/>
  <c r="T102" i="1"/>
  <c r="AS103" i="1"/>
  <c r="AS102" i="1"/>
  <c r="AZ102" i="1"/>
  <c r="AI102" i="1"/>
  <c r="AI103" i="1"/>
  <c r="AH102" i="1"/>
  <c r="AH103" i="1"/>
  <c r="E104" i="1"/>
  <c r="E102" i="1"/>
  <c r="BC103" i="1"/>
  <c r="BC102" i="1"/>
  <c r="AE103" i="1"/>
  <c r="AE102" i="1"/>
  <c r="BE103" i="1"/>
  <c r="BE102" i="1"/>
  <c r="AD8" i="3"/>
  <c r="AD36" i="3" s="1"/>
  <c r="AQ8" i="3"/>
  <c r="K36" i="3"/>
  <c r="Z7" i="3"/>
  <c r="AR20" i="3"/>
  <c r="AC16" i="3"/>
  <c r="AC2" i="3"/>
  <c r="O8" i="3"/>
  <c r="O6" i="3" s="1"/>
  <c r="BA7" i="3"/>
  <c r="U7" i="3"/>
  <c r="AG7" i="3"/>
  <c r="AV8" i="3"/>
  <c r="AV6" i="3" s="1"/>
  <c r="F8" i="3"/>
  <c r="P8" i="3"/>
  <c r="AX20" i="3"/>
  <c r="AH7" i="3"/>
  <c r="D8" i="3"/>
  <c r="AM8" i="3"/>
  <c r="AH8" i="3"/>
  <c r="AY7" i="3"/>
  <c r="AS7" i="3"/>
  <c r="M7" i="3"/>
  <c r="AF35" i="3"/>
  <c r="Q7" i="3"/>
  <c r="Q25" i="3" s="1"/>
  <c r="AJ7" i="3"/>
  <c r="D7" i="3"/>
  <c r="AV35" i="3"/>
  <c r="I8" i="3"/>
  <c r="J36" i="3" s="1"/>
  <c r="AL7" i="3"/>
  <c r="AL25" i="3" s="1"/>
  <c r="X8" i="3"/>
  <c r="L36" i="3"/>
  <c r="AR7" i="3"/>
  <c r="AU17" i="3" s="1"/>
  <c r="AU18" i="3" s="1"/>
  <c r="AU12" i="3" s="1"/>
  <c r="AO20" i="3"/>
  <c r="AT8" i="3"/>
  <c r="AI16" i="3"/>
  <c r="AI2" i="3"/>
  <c r="AA8" i="3"/>
  <c r="AB36" i="3" s="1"/>
  <c r="AG8" i="3"/>
  <c r="G8" i="3"/>
  <c r="G6" i="3" s="1"/>
  <c r="AU16" i="3"/>
  <c r="AU25" i="3"/>
  <c r="AU2" i="3"/>
  <c r="AD7" i="3"/>
  <c r="AE35" i="3" s="1"/>
  <c r="AR8" i="3"/>
  <c r="AR26" i="3" s="1"/>
  <c r="X7" i="3"/>
  <c r="BA20" i="3"/>
  <c r="Z20" i="3"/>
  <c r="AX7" i="3"/>
  <c r="AI7" i="3"/>
  <c r="AI25" i="3" s="1"/>
  <c r="AU20" i="3"/>
  <c r="K16" i="3"/>
  <c r="K2" i="3"/>
  <c r="E2" i="3"/>
  <c r="Z2" i="3"/>
  <c r="BA2" i="3"/>
  <c r="R8" i="3"/>
  <c r="R6" i="3" s="1"/>
  <c r="AO8" i="3"/>
  <c r="AO26" i="3" s="1"/>
  <c r="I7" i="3"/>
  <c r="BB8" i="3"/>
  <c r="BC36" i="3" s="1"/>
  <c r="N8" i="3"/>
  <c r="N26" i="3" s="1"/>
  <c r="AJ8" i="3"/>
  <c r="AK36" i="3" s="1"/>
  <c r="AS8" i="3"/>
  <c r="BB7" i="3"/>
  <c r="BC35" i="3" s="1"/>
  <c r="AN8" i="3"/>
  <c r="H7" i="3"/>
  <c r="H25" i="3" s="1"/>
  <c r="AK7" i="3"/>
  <c r="C8" i="3"/>
  <c r="AP8" i="3"/>
  <c r="E8" i="3"/>
  <c r="AC20" i="3"/>
  <c r="AC26" i="3"/>
  <c r="T20" i="3"/>
  <c r="C7" i="3"/>
  <c r="W20" i="3"/>
  <c r="BA8" i="3"/>
  <c r="AX8" i="3"/>
  <c r="F7" i="3"/>
  <c r="G35" i="3" s="1"/>
  <c r="Q20" i="3"/>
  <c r="L7" i="3"/>
  <c r="Y8" i="3"/>
  <c r="U8" i="3"/>
  <c r="AE8" i="3"/>
  <c r="S7" i="3"/>
  <c r="E7" i="3"/>
  <c r="E25" i="3" s="1"/>
  <c r="AB7" i="3"/>
  <c r="AF25" i="3"/>
  <c r="AF2" i="3"/>
  <c r="AF16" i="3"/>
  <c r="AA7" i="3"/>
  <c r="K7" i="3"/>
  <c r="K25" i="3" s="1"/>
  <c r="Q8" i="3"/>
  <c r="Q26" i="3" s="1"/>
  <c r="AT7" i="3"/>
  <c r="N7" i="3"/>
  <c r="N25" i="3" s="1"/>
  <c r="AL16" i="3"/>
  <c r="AL2" i="3"/>
  <c r="AO7" i="3"/>
  <c r="AO25" i="3" s="1"/>
  <c r="AF8" i="3"/>
  <c r="AF6" i="3" s="1"/>
  <c r="AU8" i="3"/>
  <c r="V8" i="3"/>
  <c r="W8" i="3"/>
  <c r="W6" i="3" s="1"/>
  <c r="Q16" i="3"/>
  <c r="Q2" i="3"/>
  <c r="AL8" i="3"/>
  <c r="N16" i="3"/>
  <c r="N2" i="3"/>
  <c r="AZ36" i="3"/>
  <c r="Z8" i="3"/>
  <c r="AC21" i="3" s="1"/>
  <c r="AC22" i="3" s="1"/>
  <c r="AC13" i="3" s="1"/>
  <c r="AI8" i="3"/>
  <c r="AZ7" i="3"/>
  <c r="T7" i="3"/>
  <c r="H16" i="3"/>
  <c r="H2" i="3"/>
  <c r="J6" i="3"/>
  <c r="AN35" i="3"/>
  <c r="AW7" i="3"/>
  <c r="N20" i="3"/>
  <c r="T8" i="3"/>
  <c r="T26" i="3" s="1"/>
  <c r="AQ7" i="3"/>
  <c r="V7" i="3"/>
  <c r="H8" i="3"/>
  <c r="K21" i="3" s="1"/>
  <c r="K22" i="3" s="1"/>
  <c r="K13" i="3" s="1"/>
  <c r="AR16" i="3"/>
  <c r="AR2" i="3"/>
  <c r="AO16" i="3"/>
  <c r="AO2" i="3"/>
  <c r="P35" i="3"/>
  <c r="K26" i="3"/>
  <c r="K20" i="3"/>
  <c r="AM35" i="3"/>
  <c r="AM6" i="3"/>
  <c r="AW8" i="3"/>
  <c r="Y7" i="3"/>
  <c r="S8" i="3"/>
  <c r="AC7" i="3"/>
  <c r="AC25" i="3" s="1"/>
  <c r="M8" i="3"/>
  <c r="AC36" i="3"/>
  <c r="AE36" i="3" l="1"/>
  <c r="AN36" i="3"/>
  <c r="AR25" i="3"/>
  <c r="V36" i="3"/>
  <c r="W26" i="3"/>
  <c r="AP36" i="3"/>
  <c r="O35" i="3"/>
  <c r="AV36" i="3"/>
  <c r="AH36" i="3"/>
  <c r="Y36" i="3"/>
  <c r="Z26" i="3"/>
  <c r="BB41" i="3"/>
  <c r="D3" i="3"/>
  <c r="D25" i="3" s="1"/>
  <c r="AW36" i="3"/>
  <c r="AA36" i="3"/>
  <c r="AS3" i="3"/>
  <c r="AS25" i="3" s="1"/>
  <c r="AS36" i="3"/>
  <c r="I35" i="3"/>
  <c r="I6" i="3"/>
  <c r="S36" i="3"/>
  <c r="AB35" i="3"/>
  <c r="AB6" i="3"/>
  <c r="Q35" i="3"/>
  <c r="Q17" i="3"/>
  <c r="Q18" i="3" s="1"/>
  <c r="Q12" i="3" s="1"/>
  <c r="O3" i="3" s="1"/>
  <c r="Q6" i="3"/>
  <c r="R34" i="3" s="1"/>
  <c r="AH35" i="3"/>
  <c r="AH6" i="3"/>
  <c r="P36" i="3"/>
  <c r="M36" i="3"/>
  <c r="AQ6" i="3"/>
  <c r="AQ35" i="3"/>
  <c r="Z36" i="3"/>
  <c r="Z21" i="3"/>
  <c r="Z22" i="3" s="1"/>
  <c r="Z13" i="3" s="1"/>
  <c r="X4" i="3" s="1"/>
  <c r="AO35" i="3"/>
  <c r="AO17" i="3"/>
  <c r="AO18" i="3" s="1"/>
  <c r="AO12" i="3" s="1"/>
  <c r="AM3" i="3" s="1"/>
  <c r="AO6" i="3"/>
  <c r="H17" i="3"/>
  <c r="H18" i="3" s="1"/>
  <c r="H12" i="3" s="1"/>
  <c r="F3" i="3" s="1"/>
  <c r="H35" i="3"/>
  <c r="H6" i="3"/>
  <c r="H34" i="3" s="1"/>
  <c r="AO36" i="3"/>
  <c r="AO21" i="3"/>
  <c r="AO22" i="3" s="1"/>
  <c r="AO13" i="3" s="1"/>
  <c r="AM4" i="3" s="1"/>
  <c r="X35" i="3"/>
  <c r="X6" i="3"/>
  <c r="X34" i="3" s="1"/>
  <c r="AD35" i="3"/>
  <c r="AD6" i="3"/>
  <c r="AT36" i="3"/>
  <c r="AR35" i="3"/>
  <c r="AR6" i="3"/>
  <c r="AR17" i="3"/>
  <c r="AR18" i="3" s="1"/>
  <c r="AR12" i="3" s="1"/>
  <c r="AP3" i="3" s="1"/>
  <c r="AL35" i="3"/>
  <c r="AL6" i="3"/>
  <c r="AL17" i="3"/>
  <c r="AL18" i="3" s="1"/>
  <c r="AL12" i="3" s="1"/>
  <c r="AJ3" i="3" s="1"/>
  <c r="AF17" i="3"/>
  <c r="AF18" i="3" s="1"/>
  <c r="AF12" i="3" s="1"/>
  <c r="AD3" i="3" s="1"/>
  <c r="AS35" i="3"/>
  <c r="AS6" i="3"/>
  <c r="AP35" i="3"/>
  <c r="BA35" i="3"/>
  <c r="BA17" i="3"/>
  <c r="BA18" i="3" s="1"/>
  <c r="BA12" i="3" s="1"/>
  <c r="AY3" i="3" s="1"/>
  <c r="BA6" i="3"/>
  <c r="BA25" i="3"/>
  <c r="S35" i="3"/>
  <c r="S6" i="3"/>
  <c r="S34" i="3" s="1"/>
  <c r="M35" i="3"/>
  <c r="M6" i="3"/>
  <c r="AX36" i="3"/>
  <c r="AX21" i="3"/>
  <c r="AX22" i="3" s="1"/>
  <c r="AX13" i="3" s="1"/>
  <c r="AV4" i="3" s="1"/>
  <c r="BB35" i="3"/>
  <c r="BB6" i="3"/>
  <c r="BC34" i="3" s="1"/>
  <c r="BB40" i="3"/>
  <c r="BB3" i="3"/>
  <c r="Y35" i="3"/>
  <c r="Y6" i="3"/>
  <c r="T35" i="3"/>
  <c r="T6" i="3"/>
  <c r="T17" i="3"/>
  <c r="T18" i="3" s="1"/>
  <c r="T12" i="3" s="1"/>
  <c r="R3" i="3" s="1"/>
  <c r="S3" i="3" s="1"/>
  <c r="T25" i="3"/>
  <c r="N36" i="3"/>
  <c r="N21" i="3"/>
  <c r="N22" i="3" s="1"/>
  <c r="N13" i="3" s="1"/>
  <c r="L4" i="3" s="1"/>
  <c r="H21" i="3"/>
  <c r="H22" i="3" s="1"/>
  <c r="H13" i="3" s="1"/>
  <c r="F4" i="3" s="1"/>
  <c r="G4" i="3" s="1"/>
  <c r="H36" i="3"/>
  <c r="H26" i="3"/>
  <c r="AU21" i="3"/>
  <c r="AU22" i="3" s="1"/>
  <c r="AU13" i="3" s="1"/>
  <c r="AS4" i="3" s="1"/>
  <c r="AU36" i="3"/>
  <c r="N35" i="3"/>
  <c r="N6" i="3"/>
  <c r="N17" i="3"/>
  <c r="N18" i="3" s="1"/>
  <c r="N12" i="3" s="1"/>
  <c r="L3" i="3" s="1"/>
  <c r="BA21" i="3"/>
  <c r="BA22" i="3" s="1"/>
  <c r="BA13" i="3" s="1"/>
  <c r="AY4" i="3" s="1"/>
  <c r="BA36" i="3"/>
  <c r="AU26" i="3"/>
  <c r="BA26" i="3"/>
  <c r="G36" i="3"/>
  <c r="D35" i="3"/>
  <c r="D6" i="3"/>
  <c r="AM36" i="3"/>
  <c r="AP6" i="3"/>
  <c r="AQ36" i="3"/>
  <c r="Q36" i="3"/>
  <c r="Q21" i="3"/>
  <c r="Q22" i="3" s="1"/>
  <c r="Q13" i="3" s="1"/>
  <c r="O4" i="3" s="1"/>
  <c r="P6" i="3"/>
  <c r="P34" i="3" s="1"/>
  <c r="AW35" i="3"/>
  <c r="AW6" i="3"/>
  <c r="AW34" i="3" s="1"/>
  <c r="AZ35" i="3"/>
  <c r="AZ6" i="3"/>
  <c r="K17" i="3"/>
  <c r="K18" i="3" s="1"/>
  <c r="K12" i="3" s="1"/>
  <c r="I3" i="3" s="1"/>
  <c r="K35" i="3"/>
  <c r="K6" i="3"/>
  <c r="K34" i="3" s="1"/>
  <c r="E35" i="3"/>
  <c r="E6" i="3"/>
  <c r="L35" i="3"/>
  <c r="L6" i="3"/>
  <c r="AU6" i="3"/>
  <c r="BB36" i="3"/>
  <c r="AX35" i="3"/>
  <c r="AX6" i="3"/>
  <c r="AX17" i="3"/>
  <c r="AX18" i="3" s="1"/>
  <c r="AX12" i="3" s="1"/>
  <c r="AV3" i="3" s="1"/>
  <c r="AX25" i="3"/>
  <c r="BB4" i="3"/>
  <c r="AG35" i="3"/>
  <c r="AG6" i="3"/>
  <c r="AG34" i="3" s="1"/>
  <c r="V35" i="3"/>
  <c r="V6" i="3"/>
  <c r="AK35" i="3"/>
  <c r="AK6" i="3"/>
  <c r="J35" i="3"/>
  <c r="AC35" i="3"/>
  <c r="AC17" i="3"/>
  <c r="AC18" i="3" s="1"/>
  <c r="AC12" i="3" s="1"/>
  <c r="AA3" i="3" s="1"/>
  <c r="AC6" i="3"/>
  <c r="T36" i="3"/>
  <c r="T21" i="3"/>
  <c r="T22" i="3" s="1"/>
  <c r="T13" i="3" s="1"/>
  <c r="R4" i="3" s="1"/>
  <c r="S4" i="3" s="1"/>
  <c r="U36" i="3"/>
  <c r="AA4" i="3"/>
  <c r="AR36" i="3"/>
  <c r="AR21" i="3"/>
  <c r="AR22" i="3" s="1"/>
  <c r="AR13" i="3" s="1"/>
  <c r="AP4" i="3" s="1"/>
  <c r="I36" i="3"/>
  <c r="I4" i="3"/>
  <c r="AJ35" i="3"/>
  <c r="AJ6" i="3"/>
  <c r="AY35" i="3"/>
  <c r="AY6" i="3"/>
  <c r="AX26" i="3"/>
  <c r="O36" i="3"/>
  <c r="AI36" i="3"/>
  <c r="AI21" i="3"/>
  <c r="AI22" i="3" s="1"/>
  <c r="AI13" i="3" s="1"/>
  <c r="AG4" i="3" s="1"/>
  <c r="AI26" i="3"/>
  <c r="AF36" i="3"/>
  <c r="AF21" i="3"/>
  <c r="AF22" i="3" s="1"/>
  <c r="AF13" i="3" s="1"/>
  <c r="AD4" i="3" s="1"/>
  <c r="AF26" i="3"/>
  <c r="U35" i="3"/>
  <c r="U6" i="3"/>
  <c r="AA6" i="3"/>
  <c r="AA35" i="3"/>
  <c r="AI35" i="3"/>
  <c r="AI6" i="3"/>
  <c r="AI17" i="3"/>
  <c r="AI18" i="3" s="1"/>
  <c r="AI12" i="3" s="1"/>
  <c r="AG3" i="3" s="1"/>
  <c r="W17" i="3"/>
  <c r="W18" i="3" s="1"/>
  <c r="W12" i="3" s="1"/>
  <c r="U3" i="3" s="1"/>
  <c r="F35" i="3"/>
  <c r="F6" i="3"/>
  <c r="W35" i="3"/>
  <c r="AN6" i="3"/>
  <c r="AN34" i="3" s="1"/>
  <c r="R35" i="3"/>
  <c r="AL36" i="3"/>
  <c r="AL21" i="3"/>
  <c r="AL22" i="3" s="1"/>
  <c r="AL13" i="3" s="1"/>
  <c r="AJ4" i="3" s="1"/>
  <c r="AL26" i="3"/>
  <c r="W21" i="3"/>
  <c r="W22" i="3" s="1"/>
  <c r="W13" i="3" s="1"/>
  <c r="U4" i="3" s="1"/>
  <c r="W36" i="3"/>
  <c r="AT35" i="3"/>
  <c r="AT6" i="3"/>
  <c r="AU35" i="3"/>
  <c r="C6" i="3"/>
  <c r="E36" i="3"/>
  <c r="E26" i="3"/>
  <c r="AJ36" i="3"/>
  <c r="R36" i="3"/>
  <c r="AE6" i="3"/>
  <c r="AF34" i="3" s="1"/>
  <c r="AG36" i="3"/>
  <c r="X36" i="3"/>
  <c r="AY36" i="3"/>
  <c r="D36" i="3"/>
  <c r="D4" i="3"/>
  <c r="F36" i="3"/>
  <c r="Z6" i="3"/>
  <c r="Z35" i="3"/>
  <c r="Z17" i="3"/>
  <c r="Z18" i="3" s="1"/>
  <c r="Z12" i="3" s="1"/>
  <c r="X3" i="3" s="1"/>
  <c r="Z25" i="3"/>
  <c r="AS2" i="3" l="1"/>
  <c r="AS30" i="3" s="1"/>
  <c r="BC41" i="3"/>
  <c r="BC4" i="3"/>
  <c r="AT34" i="3"/>
  <c r="C3" i="3"/>
  <c r="D31" i="3" s="1"/>
  <c r="BC3" i="3"/>
  <c r="BC40" i="3"/>
  <c r="AX34" i="3"/>
  <c r="U34" i="3"/>
  <c r="F34" i="3"/>
  <c r="AB34" i="3"/>
  <c r="N34" i="3"/>
  <c r="L34" i="3"/>
  <c r="I34" i="3"/>
  <c r="E34" i="3"/>
  <c r="BA34" i="3"/>
  <c r="AL34" i="3"/>
  <c r="AH34" i="3"/>
  <c r="AS31" i="3"/>
  <c r="AP34" i="3"/>
  <c r="E31" i="3"/>
  <c r="D2" i="3"/>
  <c r="E30" i="3" s="1"/>
  <c r="AS34" i="3"/>
  <c r="AJ34" i="3"/>
  <c r="V34" i="3"/>
  <c r="T34" i="3"/>
  <c r="AT3" i="3"/>
  <c r="AU40" i="3" s="1"/>
  <c r="AC34" i="3"/>
  <c r="AE34" i="3"/>
  <c r="Y34" i="3"/>
  <c r="W34" i="3"/>
  <c r="X31" i="3"/>
  <c r="X25" i="3"/>
  <c r="X2" i="3"/>
  <c r="X30" i="3" s="1"/>
  <c r="Y3" i="3"/>
  <c r="I31" i="3"/>
  <c r="I25" i="3"/>
  <c r="I2" i="3"/>
  <c r="I30" i="3" s="1"/>
  <c r="J3" i="3"/>
  <c r="AY32" i="3"/>
  <c r="AY26" i="3"/>
  <c r="AZ4" i="3"/>
  <c r="S32" i="3"/>
  <c r="S26" i="3"/>
  <c r="T32" i="3"/>
  <c r="AW4" i="3"/>
  <c r="AV26" i="3"/>
  <c r="AV32" i="3"/>
  <c r="AD31" i="3"/>
  <c r="AD25" i="3"/>
  <c r="AD2" i="3"/>
  <c r="AD30" i="3" s="1"/>
  <c r="AE3" i="3"/>
  <c r="F31" i="3"/>
  <c r="F25" i="3"/>
  <c r="F2" i="3"/>
  <c r="F30" i="3" s="1"/>
  <c r="G3" i="3"/>
  <c r="AG26" i="3"/>
  <c r="AG32" i="3"/>
  <c r="AH4" i="3"/>
  <c r="AY31" i="3"/>
  <c r="AZ3" i="3"/>
  <c r="AY25" i="3"/>
  <c r="AY2" i="3"/>
  <c r="AY30" i="3" s="1"/>
  <c r="AP32" i="3"/>
  <c r="AP26" i="3"/>
  <c r="AQ4" i="3"/>
  <c r="S2" i="3"/>
  <c r="S25" i="3"/>
  <c r="S31" i="3"/>
  <c r="T31" i="3"/>
  <c r="I32" i="3"/>
  <c r="I26" i="3"/>
  <c r="J4" i="3"/>
  <c r="M34" i="3"/>
  <c r="AM32" i="3"/>
  <c r="AN4" i="3"/>
  <c r="AM26" i="3"/>
  <c r="AQ34" i="3"/>
  <c r="AT25" i="3"/>
  <c r="AU31" i="3"/>
  <c r="AZ34" i="3"/>
  <c r="AP25" i="3"/>
  <c r="AP31" i="3"/>
  <c r="AQ3" i="3"/>
  <c r="AP2" i="3"/>
  <c r="AP30" i="3" s="1"/>
  <c r="O34" i="3"/>
  <c r="Q34" i="3"/>
  <c r="AV31" i="3"/>
  <c r="AV25" i="3"/>
  <c r="AV2" i="3"/>
  <c r="AV30" i="3" s="1"/>
  <c r="AW3" i="3"/>
  <c r="L32" i="3"/>
  <c r="L26" i="3"/>
  <c r="U32" i="3"/>
  <c r="U26" i="3"/>
  <c r="V4" i="3"/>
  <c r="R31" i="3"/>
  <c r="R25" i="3"/>
  <c r="R2" i="3"/>
  <c r="R30" i="3" s="1"/>
  <c r="Z34" i="3"/>
  <c r="AA34" i="3"/>
  <c r="AD26" i="3"/>
  <c r="AE4" i="3"/>
  <c r="AD32" i="3"/>
  <c r="J34" i="3"/>
  <c r="D34" i="3"/>
  <c r="AS32" i="3"/>
  <c r="AS26" i="3"/>
  <c r="AT4" i="3"/>
  <c r="BB34" i="3"/>
  <c r="AR34" i="3"/>
  <c r="AO34" i="3"/>
  <c r="M4" i="3"/>
  <c r="O31" i="3"/>
  <c r="O25" i="3"/>
  <c r="O2" i="3"/>
  <c r="O30" i="3" s="1"/>
  <c r="P3" i="3"/>
  <c r="G34" i="3"/>
  <c r="R32" i="3"/>
  <c r="R26" i="3"/>
  <c r="AJ32" i="3"/>
  <c r="AJ26" i="3"/>
  <c r="AK4" i="3"/>
  <c r="O32" i="3"/>
  <c r="O26" i="3"/>
  <c r="U31" i="3"/>
  <c r="U25" i="3"/>
  <c r="U2" i="3"/>
  <c r="U30" i="3" s="1"/>
  <c r="V3" i="3"/>
  <c r="AY34" i="3"/>
  <c r="AM31" i="3"/>
  <c r="AM25" i="3"/>
  <c r="AM2" i="3"/>
  <c r="AM30" i="3" s="1"/>
  <c r="AN3" i="3"/>
  <c r="AJ31" i="3"/>
  <c r="AK3" i="3"/>
  <c r="AJ2" i="3"/>
  <c r="AJ30" i="3" s="1"/>
  <c r="AJ25" i="3"/>
  <c r="AA31" i="3"/>
  <c r="AB3" i="3"/>
  <c r="AA25" i="3"/>
  <c r="AA2" i="3"/>
  <c r="AA30" i="3" s="1"/>
  <c r="BB31" i="3"/>
  <c r="BB25" i="3"/>
  <c r="BB2" i="3"/>
  <c r="BB30" i="3" s="1"/>
  <c r="F26" i="3"/>
  <c r="F32" i="3"/>
  <c r="AM34" i="3"/>
  <c r="AG25" i="3"/>
  <c r="AH3" i="3"/>
  <c r="AG31" i="3"/>
  <c r="AG2" i="3"/>
  <c r="AG30" i="3" s="1"/>
  <c r="AA32" i="3"/>
  <c r="AA26" i="3"/>
  <c r="AB4" i="3"/>
  <c r="BB26" i="3"/>
  <c r="BB32" i="3"/>
  <c r="AU34" i="3"/>
  <c r="AV34" i="3"/>
  <c r="G32" i="3"/>
  <c r="G26" i="3"/>
  <c r="H32" i="3"/>
  <c r="X32" i="3"/>
  <c r="X26" i="3"/>
  <c r="Y4" i="3"/>
  <c r="P4" i="3"/>
  <c r="D26" i="3"/>
  <c r="C4" i="3"/>
  <c r="C26" i="3" s="1"/>
  <c r="E32" i="3"/>
  <c r="AI34" i="3"/>
  <c r="AK34" i="3"/>
  <c r="L31" i="3"/>
  <c r="L25" i="3"/>
  <c r="L2" i="3"/>
  <c r="L30" i="3" s="1"/>
  <c r="M3" i="3"/>
  <c r="AD34" i="3"/>
  <c r="AT2" i="3" l="1"/>
  <c r="AT30" i="3" s="1"/>
  <c r="C25" i="3"/>
  <c r="AT31" i="3"/>
  <c r="BC32" i="3"/>
  <c r="BC26" i="3"/>
  <c r="BC2" i="3"/>
  <c r="BC30" i="3" s="1"/>
  <c r="BC31" i="3"/>
  <c r="BC25" i="3"/>
  <c r="D32" i="3"/>
  <c r="C2" i="3"/>
  <c r="D30" i="3" s="1"/>
  <c r="AX41" i="3"/>
  <c r="AW26" i="3"/>
  <c r="AW32" i="3"/>
  <c r="AX32" i="3"/>
  <c r="BA40" i="3"/>
  <c r="AZ25" i="3"/>
  <c r="AZ31" i="3"/>
  <c r="AZ2" i="3"/>
  <c r="BA31" i="3"/>
  <c r="AK31" i="3"/>
  <c r="AK25" i="3"/>
  <c r="AK2" i="3"/>
  <c r="AL31" i="3"/>
  <c r="Y32" i="3"/>
  <c r="Y26" i="3"/>
  <c r="Z32" i="3"/>
  <c r="AN31" i="3"/>
  <c r="AO40" i="3"/>
  <c r="AN25" i="3"/>
  <c r="AN2" i="3"/>
  <c r="AO31" i="3"/>
  <c r="AI40" i="3"/>
  <c r="AH31" i="3"/>
  <c r="AH25" i="3"/>
  <c r="AH2" i="3"/>
  <c r="AI31" i="3"/>
  <c r="V31" i="3"/>
  <c r="V25" i="3"/>
  <c r="V2" i="3"/>
  <c r="W31" i="3"/>
  <c r="AB31" i="3"/>
  <c r="AC40" i="3"/>
  <c r="AB25" i="3"/>
  <c r="AB2" i="3"/>
  <c r="AC31" i="3"/>
  <c r="AF41" i="3"/>
  <c r="AE32" i="3"/>
  <c r="AE26" i="3"/>
  <c r="AF32" i="3"/>
  <c r="S30" i="3"/>
  <c r="T30" i="3"/>
  <c r="AI41" i="3"/>
  <c r="AH32" i="3"/>
  <c r="AH26" i="3"/>
  <c r="AI32" i="3"/>
  <c r="Y31" i="3"/>
  <c r="Y25" i="3"/>
  <c r="Y2" i="3"/>
  <c r="Z31" i="3"/>
  <c r="P26" i="3"/>
  <c r="P32" i="3"/>
  <c r="Q32" i="3"/>
  <c r="M32" i="3"/>
  <c r="M26" i="3"/>
  <c r="N32" i="3"/>
  <c r="M31" i="3"/>
  <c r="M25" i="3"/>
  <c r="M2" i="3"/>
  <c r="N31" i="3"/>
  <c r="AB32" i="3"/>
  <c r="AC41" i="3"/>
  <c r="AB26" i="3"/>
  <c r="AC32" i="3"/>
  <c r="AE31" i="3"/>
  <c r="AE25" i="3"/>
  <c r="AF40" i="3"/>
  <c r="AE2" i="3"/>
  <c r="AF31" i="3"/>
  <c r="V26" i="3"/>
  <c r="V32" i="3"/>
  <c r="W32" i="3"/>
  <c r="AR40" i="3"/>
  <c r="AQ31" i="3"/>
  <c r="AQ25" i="3"/>
  <c r="AQ2" i="3"/>
  <c r="AR31" i="3"/>
  <c r="AO41" i="3"/>
  <c r="AN32" i="3"/>
  <c r="AN26" i="3"/>
  <c r="AO32" i="3"/>
  <c r="AR41" i="3"/>
  <c r="AQ32" i="3"/>
  <c r="AQ26" i="3"/>
  <c r="AR32" i="3"/>
  <c r="AZ32" i="3"/>
  <c r="AZ26" i="3"/>
  <c r="BA41" i="3"/>
  <c r="BA32" i="3"/>
  <c r="J25" i="3"/>
  <c r="J31" i="3"/>
  <c r="J2" i="3"/>
  <c r="K31" i="3"/>
  <c r="AX40" i="3"/>
  <c r="AW31" i="3"/>
  <c r="AW25" i="3"/>
  <c r="AW2" i="3"/>
  <c r="AX31" i="3"/>
  <c r="J32" i="3"/>
  <c r="J26" i="3"/>
  <c r="K32" i="3"/>
  <c r="AK32" i="3"/>
  <c r="AK26" i="3"/>
  <c r="AL32" i="3"/>
  <c r="P31" i="3"/>
  <c r="P25" i="3"/>
  <c r="P2" i="3"/>
  <c r="Q31" i="3"/>
  <c r="AT26" i="3"/>
  <c r="AT32" i="3"/>
  <c r="AU41" i="3"/>
  <c r="AU32" i="3"/>
  <c r="G31" i="3"/>
  <c r="G25" i="3"/>
  <c r="G2" i="3"/>
  <c r="H31" i="3"/>
  <c r="AU30" i="3" l="1"/>
  <c r="AZ30" i="3"/>
  <c r="BA30" i="3"/>
  <c r="AE30" i="3"/>
  <c r="AF30" i="3"/>
  <c r="AN30" i="3"/>
  <c r="AO30" i="3"/>
  <c r="AH30" i="3"/>
  <c r="AI30" i="3"/>
  <c r="G30" i="3"/>
  <c r="H30" i="3"/>
  <c r="AK30" i="3"/>
  <c r="AL30" i="3"/>
  <c r="AB30" i="3"/>
  <c r="AC30" i="3"/>
  <c r="Y30" i="3"/>
  <c r="Z30" i="3"/>
  <c r="M30" i="3"/>
  <c r="N30" i="3"/>
  <c r="P30" i="3"/>
  <c r="Q30" i="3"/>
  <c r="AW30" i="3"/>
  <c r="AX30" i="3"/>
  <c r="J30" i="3"/>
  <c r="K30" i="3"/>
  <c r="AQ30" i="3"/>
  <c r="AR30" i="3"/>
  <c r="V30" i="3"/>
  <c r="W30" i="3"/>
</calcChain>
</file>

<file path=xl/sharedStrings.xml><?xml version="1.0" encoding="utf-8"?>
<sst xmlns="http://schemas.openxmlformats.org/spreadsheetml/2006/main" count="238" uniqueCount="107">
  <si>
    <t>in billion $'s</t>
  </si>
  <si>
    <t>Nominal GDP</t>
  </si>
  <si>
    <t>Trade Balance (annualized)</t>
  </si>
  <si>
    <t>Inflation</t>
  </si>
  <si>
    <t>month-to-month rate</t>
  </si>
  <si>
    <t>12 -month rate</t>
  </si>
  <si>
    <t>Federal Debt</t>
  </si>
  <si>
    <t>Z.1 Quarterly Data</t>
  </si>
  <si>
    <t>Total Private Debt</t>
  </si>
  <si>
    <t>Household Debt</t>
  </si>
  <si>
    <t>HH Mortgages</t>
  </si>
  <si>
    <t>Home Equity loans</t>
  </si>
  <si>
    <t>Consumer Credit</t>
  </si>
  <si>
    <t>Other HH Loans</t>
  </si>
  <si>
    <t>Business Debt</t>
  </si>
  <si>
    <t>CRE Debt</t>
  </si>
  <si>
    <t>Debt Securities</t>
  </si>
  <si>
    <t>Business Loans</t>
  </si>
  <si>
    <t>Memo:</t>
  </si>
  <si>
    <t>GSE and GSE-pooled mortgages</t>
  </si>
  <si>
    <t>Household</t>
  </si>
  <si>
    <t>Commercial</t>
  </si>
  <si>
    <t>Farm</t>
  </si>
  <si>
    <t>Estimated Monthly Totals</t>
  </si>
  <si>
    <t>Monthly Estimates from Various Sources</t>
  </si>
  <si>
    <t>Student Loans</t>
  </si>
  <si>
    <t>Motor Vehicles</t>
  </si>
  <si>
    <t>All Commercial Banks</t>
  </si>
  <si>
    <t>Loans and Leases</t>
  </si>
  <si>
    <t>Commercial and industrial loans</t>
  </si>
  <si>
    <t>Real Estate Loans</t>
  </si>
  <si>
    <t>residential</t>
  </si>
  <si>
    <t>Memo: Home Equity Loans</t>
  </si>
  <si>
    <t>commercial</t>
  </si>
  <si>
    <t>Memo: Construction</t>
  </si>
  <si>
    <t>Consumer loans</t>
  </si>
  <si>
    <t>Credit cards &amp; other revolving plans</t>
  </si>
  <si>
    <t>Automobile loans</t>
  </si>
  <si>
    <t>Other consumer loans</t>
  </si>
  <si>
    <t>Other Loans and Leases</t>
  </si>
  <si>
    <t>GSE Mortgage Loans (household and commercial)</t>
  </si>
  <si>
    <t>Fannie Mae</t>
  </si>
  <si>
    <t>Freddie Mac</t>
  </si>
  <si>
    <t>Ginnie Mae</t>
  </si>
  <si>
    <t>Memo: Total Residential Real Estate Loans</t>
  </si>
  <si>
    <t>Credit Unions</t>
  </si>
  <si>
    <t>Nonfinancial Corporate Bonds</t>
  </si>
  <si>
    <t>Privately Placed Corporate Debt Securities</t>
  </si>
  <si>
    <t xml:space="preserve">Commerical Paper </t>
  </si>
  <si>
    <t>(includes all GSE loans)</t>
  </si>
  <si>
    <t>Sum of all Household Debt</t>
  </si>
  <si>
    <t>Sum of all Business Debt</t>
  </si>
  <si>
    <t>Other household debt</t>
  </si>
  <si>
    <t>other business debt</t>
  </si>
  <si>
    <t>% to nominal gdp</t>
  </si>
  <si>
    <t xml:space="preserve">Trade Balance </t>
  </si>
  <si>
    <t>Lag Time</t>
  </si>
  <si>
    <t>GDP</t>
  </si>
  <si>
    <t>https://ihsmarkit.com/products/us-monthly-gdp-index.html</t>
  </si>
  <si>
    <t>5 weeks</t>
  </si>
  <si>
    <t>Trade Balance</t>
  </si>
  <si>
    <t>https://fred.stlouisfed.org/series/BOPGSTB</t>
  </si>
  <si>
    <t>https://fiscaldata.treasury.gov/datasets/debt-to-the-penny/debt-to-the-penny</t>
  </si>
  <si>
    <t>1 week</t>
  </si>
  <si>
    <t>https://fred.stlouisfed.org/series/CPIAUCSL</t>
  </si>
  <si>
    <t>Z.1 Data</t>
  </si>
  <si>
    <t>https://www.federalreserve.gov/datadownload/Choose.aspx?rel=z1</t>
  </si>
  <si>
    <t>https://www.federalreserve.gov/releases/g19/current/default.htm</t>
  </si>
  <si>
    <t>https://www.federalreserve.gov/releases/h8/current/default.htm</t>
  </si>
  <si>
    <t>less than 1 month</t>
  </si>
  <si>
    <t>https://www.fanniemae.com/portal/about-fm/investor-relations/monthly-summary.html</t>
  </si>
  <si>
    <t>http://www.freddiemac.com/investors/financials/monthly-volume-summaries.html</t>
  </si>
  <si>
    <t>https://www.ginniemae.gov/data_and_reports/reporting/Pages/monthly_rpb_reports.aspx</t>
  </si>
  <si>
    <t>2 weeks</t>
  </si>
  <si>
    <t>https://www.cuna.org/advocacy/credit-union---economic-data.html</t>
  </si>
  <si>
    <t>Nonfinancial Corporate Bonds Outstanding</t>
  </si>
  <si>
    <t>CreditPro</t>
  </si>
  <si>
    <t>1 month</t>
  </si>
  <si>
    <t>Bloomberg</t>
  </si>
  <si>
    <t>https://www.federalreserve.gov/releases/cp/</t>
  </si>
  <si>
    <t>Memo: Total Home Equity Withdrawal</t>
  </si>
  <si>
    <t>http://www.freddiemac.com/research/datasets/refinance-stats/index.page</t>
  </si>
  <si>
    <t>Cash-out</t>
  </si>
  <si>
    <t>Second mortagage/HELOC Consolidation</t>
  </si>
  <si>
    <t xml:space="preserve">Total Finance Companies Loans and leases </t>
  </si>
  <si>
    <t>https://www.federalreserve.gov/releases/g20/current/g20.htm</t>
  </si>
  <si>
    <t>1 and half to two months</t>
  </si>
  <si>
    <t>Other Consumer Loans</t>
  </si>
  <si>
    <t>Residential real estate</t>
  </si>
  <si>
    <t>Commercial Real Estate</t>
  </si>
  <si>
    <t>Business Loans and Leases</t>
  </si>
  <si>
    <t>GW Monthly Data</t>
  </si>
  <si>
    <t>quarterly growth</t>
  </si>
  <si>
    <t>HH</t>
  </si>
  <si>
    <t>difference</t>
  </si>
  <si>
    <t>business</t>
  </si>
  <si>
    <t>Z.1</t>
  </si>
  <si>
    <t>GW</t>
  </si>
  <si>
    <t>z.1 at GW growth</t>
  </si>
  <si>
    <t>Business</t>
  </si>
  <si>
    <t>other debt</t>
  </si>
  <si>
    <t>monthly growth</t>
  </si>
  <si>
    <t>Real GDP</t>
  </si>
  <si>
    <t>CPI</t>
  </si>
  <si>
    <t>PPI</t>
  </si>
  <si>
    <t>Real GDP (in 2012 $'s)</t>
  </si>
  <si>
    <t>last updated 4/25/24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</si>
</sst>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164" fontId="0" fillId="0" borderId="0" xfId="3" applyNumberFormat="1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4" fillId="0" borderId="0" xfId="2" applyNumberFormat="1" applyFont="1" applyFill="1"/>
    <xf numFmtId="165" fontId="0" fillId="0" borderId="0" xfId="2" applyNumberFormat="1" applyFont="1" applyFill="1"/>
    <xf numFmtId="165" fontId="5" fillId="0" borderId="0" xfId="2" applyNumberFormat="1" applyFont="1" applyFill="1" applyAlignment="1">
      <alignment horizontal="right"/>
    </xf>
    <xf numFmtId="166" fontId="4" fillId="0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/>
    <xf numFmtId="165" fontId="0" fillId="0" borderId="0" xfId="2" applyNumberFormat="1" applyFont="1" applyFill="1" applyAlignment="1">
      <alignment horizontal="right"/>
    </xf>
    <xf numFmtId="164" fontId="0" fillId="0" borderId="0" xfId="3" applyNumberFormat="1" applyFont="1" applyFill="1"/>
    <xf numFmtId="9" fontId="0" fillId="0" borderId="0" xfId="3" applyFont="1" applyFill="1"/>
    <xf numFmtId="165" fontId="2" fillId="0" borderId="0" xfId="2" applyNumberFormat="1" applyFont="1" applyFill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2" applyNumberFormat="1" applyFont="1"/>
    <xf numFmtId="165" fontId="2" fillId="0" borderId="0" xfId="2" applyNumberFormat="1" applyFont="1" applyAlignment="1">
      <alignment horizontal="left" indent="2"/>
    </xf>
    <xf numFmtId="165" fontId="0" fillId="0" borderId="0" xfId="2" applyNumberFormat="1" applyFont="1" applyAlignment="1">
      <alignment horizontal="left" indent="3"/>
    </xf>
    <xf numFmtId="165" fontId="1" fillId="0" borderId="0" xfId="2" applyNumberFormat="1" applyFont="1"/>
    <xf numFmtId="165" fontId="0" fillId="0" borderId="0" xfId="2" applyNumberFormat="1" applyFont="1" applyAlignment="1">
      <alignment horizontal="left" indent="4"/>
    </xf>
    <xf numFmtId="165" fontId="0" fillId="0" borderId="0" xfId="2" applyNumberFormat="1" applyFont="1" applyAlignment="1">
      <alignment horizontal="left" indent="2"/>
    </xf>
    <xf numFmtId="165" fontId="0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 vertical="center" wrapText="1"/>
    </xf>
    <xf numFmtId="165" fontId="2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center" vertical="center" wrapText="1"/>
    </xf>
    <xf numFmtId="165" fontId="6" fillId="0" borderId="0" xfId="0" applyNumberFormat="1" applyFont="1"/>
    <xf numFmtId="165" fontId="6" fillId="0" borderId="0" xfId="2" applyNumberFormat="1" applyFont="1"/>
    <xf numFmtId="166" fontId="6" fillId="0" borderId="0" xfId="2" applyNumberFormat="1" applyFont="1"/>
    <xf numFmtId="165" fontId="1" fillId="0" borderId="0" xfId="2" applyNumberFormat="1" applyFont="1" applyFill="1"/>
    <xf numFmtId="9" fontId="2" fillId="0" borderId="0" xfId="3" applyFont="1"/>
    <xf numFmtId="9" fontId="1" fillId="0" borderId="0" xfId="3" applyFont="1"/>
    <xf numFmtId="164" fontId="1" fillId="0" borderId="0" xfId="3" applyNumberFormat="1" applyFont="1"/>
    <xf numFmtId="164" fontId="1" fillId="0" borderId="0" xfId="2" applyNumberFormat="1" applyFont="1"/>
    <xf numFmtId="164" fontId="0" fillId="0" borderId="0" xfId="2" applyNumberFormat="1" applyFont="1"/>
    <xf numFmtId="9" fontId="1" fillId="0" borderId="0" xfId="3" applyFont="1" applyFill="1"/>
    <xf numFmtId="166" fontId="0" fillId="0" borderId="0" xfId="1" applyNumberFormat="1" applyFont="1" applyAlignment="1">
      <alignment horizontal="right"/>
    </xf>
    <xf numFmtId="166" fontId="0" fillId="0" borderId="0" xfId="1" applyNumberFormat="1" applyFont="1"/>
    <xf numFmtId="0" fontId="7" fillId="0" borderId="0" xfId="4" applyAlignment="1">
      <alignment horizontal="left"/>
    </xf>
    <xf numFmtId="0" fontId="7" fillId="0" borderId="0" xfId="4"/>
    <xf numFmtId="165" fontId="2" fillId="0" borderId="1" xfId="2" applyNumberFormat="1" applyFont="1" applyBorder="1" applyAlignment="1">
      <alignment horizontal="center"/>
    </xf>
    <xf numFmtId="165" fontId="0" fillId="0" borderId="2" xfId="2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0" xfId="0" applyNumberFormat="1"/>
    <xf numFmtId="165" fontId="0" fillId="0" borderId="0" xfId="0" applyNumberFormat="1"/>
    <xf numFmtId="10" fontId="0" fillId="0" borderId="0" xfId="0" applyNumberFormat="1"/>
    <xf numFmtId="10" fontId="0" fillId="0" borderId="0" xfId="3" applyNumberFormat="1" applyFont="1"/>
    <xf numFmtId="44" fontId="0" fillId="0" borderId="0" xfId="0" applyNumberFormat="1"/>
    <xf numFmtId="0" fontId="4" fillId="0" borderId="0" xfId="0" applyFont="1"/>
    <xf numFmtId="0" fontId="3" fillId="0" borderId="0" xfId="0" applyFont="1"/>
    <xf numFmtId="165" fontId="3" fillId="0" borderId="0" xfId="2" applyNumberFormat="1" applyFont="1"/>
    <xf numFmtId="165" fontId="3" fillId="0" borderId="0" xfId="0" applyNumberFormat="1" applyFont="1"/>
    <xf numFmtId="44" fontId="3" fillId="0" borderId="0" xfId="2" applyFont="1"/>
    <xf numFmtId="44" fontId="4" fillId="0" borderId="0" xfId="0" applyNumberFormat="1" applyFont="1"/>
    <xf numFmtId="9" fontId="0" fillId="0" borderId="0" xfId="0" applyNumberFormat="1"/>
    <xf numFmtId="44" fontId="0" fillId="0" borderId="0" xfId="2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Private Debt</a:t>
            </a:r>
          </a:p>
          <a:p>
            <a:pPr>
              <a:defRPr/>
            </a:pPr>
            <a:r>
              <a:rPr lang="en-US"/>
              <a:t>to 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 Household Debt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0%</c:formatCode>
              <c:ptCount val="58"/>
              <c:pt idx="0">
                <c:v>0.73791798705174483</c:v>
              </c:pt>
              <c:pt idx="1">
                <c:v>0.73945705531938732</c:v>
              </c:pt>
              <c:pt idx="2">
                <c:v>0.7397331088988468</c:v>
              </c:pt>
              <c:pt idx="3">
                <c:v>0.73982030636850549</c:v>
              </c:pt>
              <c:pt idx="4">
                <c:v>0.74137920723445716</c:v>
              </c:pt>
              <c:pt idx="5">
                <c:v>0.7408322554682446</c:v>
              </c:pt>
              <c:pt idx="6">
                <c:v>0.74059215310776783</c:v>
              </c:pt>
              <c:pt idx="7">
                <c:v>0.7392597203178507</c:v>
              </c:pt>
              <c:pt idx="8">
                <c:v>0.74084667838690155</c:v>
              </c:pt>
              <c:pt idx="9">
                <c:v>0.73927186334568751</c:v>
              </c:pt>
              <c:pt idx="10">
                <c:v>0.73655304622301332</c:v>
              </c:pt>
              <c:pt idx="11">
                <c:v>0.73807749080730511</c:v>
              </c:pt>
              <c:pt idx="12">
                <c:v>0.74385140170970365</c:v>
              </c:pt>
              <c:pt idx="13">
                <c:v>0.74817217711536599</c:v>
              </c:pt>
              <c:pt idx="14">
                <c:v>0.75067979929837347</c:v>
              </c:pt>
              <c:pt idx="15">
                <c:v>0.75456658941853072</c:v>
              </c:pt>
              <c:pt idx="16">
                <c:v>0.75904768871637129</c:v>
              </c:pt>
              <c:pt idx="17">
                <c:v>0.76267361135970546</c:v>
              </c:pt>
              <c:pt idx="18">
                <c:v>0.76571328416431417</c:v>
              </c:pt>
              <c:pt idx="19">
                <c:v>0.77063775894272035</c:v>
              </c:pt>
              <c:pt idx="20">
                <c:v>0.77377648903593899</c:v>
              </c:pt>
              <c:pt idx="21">
                <c:v>0.77472855247419969</c:v>
              </c:pt>
              <c:pt idx="22">
                <c:v>0.77512466332916352</c:v>
              </c:pt>
              <c:pt idx="23">
                <c:v>0.77318944829124769</c:v>
              </c:pt>
              <c:pt idx="24">
                <c:v>0.769247059134886</c:v>
              </c:pt>
              <c:pt idx="25">
                <c:v>0.76825871572660587</c:v>
              </c:pt>
              <c:pt idx="26">
                <c:v>0.77597263805645889</c:v>
              </c:pt>
              <c:pt idx="27">
                <c:v>0.77245717554421001</c:v>
              </c:pt>
              <c:pt idx="28">
                <c:v>0.77364103625900404</c:v>
              </c:pt>
              <c:pt idx="29">
                <c:v>0.77256280386767351</c:v>
              </c:pt>
              <c:pt idx="30">
                <c:v>0.77107950475667586</c:v>
              </c:pt>
              <c:pt idx="31">
                <c:v>0.76922092561768596</c:v>
              </c:pt>
              <c:pt idx="32">
                <c:v>0.76738651364194643</c:v>
              </c:pt>
              <c:pt idx="33">
                <c:v>0.76327051872605023</c:v>
              </c:pt>
              <c:pt idx="34">
                <c:v>0.757778680164648</c:v>
              </c:pt>
              <c:pt idx="35">
                <c:v>0.75590954166515489</c:v>
              </c:pt>
              <c:pt idx="36">
                <c:v>0.75419712209085255</c:v>
              </c:pt>
              <c:pt idx="37">
                <c:v>0.75130322995140042</c:v>
              </c:pt>
              <c:pt idx="38">
                <c:v>0.75298305374097441</c:v>
              </c:pt>
              <c:pt idx="39">
                <c:v>0.75130986058758908</c:v>
              </c:pt>
              <c:pt idx="40">
                <c:v>0.75064691396435412</c:v>
              </c:pt>
              <c:pt idx="41">
                <c:v>0.74950266803476218</c:v>
              </c:pt>
              <c:pt idx="42">
                <c:v>0.74789195739100323</c:v>
              </c:pt>
              <c:pt idx="43">
                <c:v>0.74609006611078488</c:v>
              </c:pt>
              <c:pt idx="44">
                <c:v>0.74510131847343908</c:v>
              </c:pt>
              <c:pt idx="45">
                <c:v>0.74128839315256256</c:v>
              </c:pt>
              <c:pt idx="46">
                <c:v>0.73632301999768479</c:v>
              </c:pt>
              <c:pt idx="47">
                <c:v>0.73338078232576365</c:v>
              </c:pt>
              <c:pt idx="48">
                <c:v>0.7313997707990495</c:v>
              </c:pt>
              <c:pt idx="49">
                <c:v>0.73030860923490559</c:v>
              </c:pt>
              <c:pt idx="50">
                <c:v>0.72886275874976814</c:v>
              </c:pt>
              <c:pt idx="51">
                <c:v>0.72652673812222568</c:v>
              </c:pt>
              <c:pt idx="52">
                <c:v>0.7253109455905965</c:v>
              </c:pt>
              <c:pt idx="53">
                <c:v>0.72318515242304227</c:v>
              </c:pt>
              <c:pt idx="54">
                <c:v>0.72141879819617838</c:v>
              </c:pt>
              <c:pt idx="55">
                <c:v>0.72070084518280486</c:v>
              </c:pt>
              <c:pt idx="56">
                <c:v>0.7181850023393207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F2-4057-859C-BAA4328E3D27}"/>
            </c:ext>
          </c:extLst>
        </c:ser>
        <c:ser>
          <c:idx val="2"/>
          <c:order val="1"/>
          <c:tx>
            <c:v> Business Debt 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0%</c:formatCode>
              <c:ptCount val="58"/>
              <c:pt idx="0">
                <c:v>0.83297095938337451</c:v>
              </c:pt>
              <c:pt idx="1">
                <c:v>0.83235497300897898</c:v>
              </c:pt>
              <c:pt idx="2">
                <c:v>0.83466338691340292</c:v>
              </c:pt>
              <c:pt idx="3">
                <c:v>0.83458197306956261</c:v>
              </c:pt>
              <c:pt idx="4">
                <c:v>0.83162965347472118</c:v>
              </c:pt>
              <c:pt idx="5">
                <c:v>0.83476749295895269</c:v>
              </c:pt>
              <c:pt idx="6">
                <c:v>0.83250586052742592</c:v>
              </c:pt>
              <c:pt idx="7">
                <c:v>0.83294304129998309</c:v>
              </c:pt>
              <c:pt idx="8">
                <c:v>0.83314989572017883</c:v>
              </c:pt>
              <c:pt idx="9">
                <c:v>0.83373913368232677</c:v>
              </c:pt>
              <c:pt idx="10">
                <c:v>0.8365874548139588</c:v>
              </c:pt>
              <c:pt idx="11">
                <c:v>0.87033733404275249</c:v>
              </c:pt>
              <c:pt idx="12">
                <c:v>0.91048671261109615</c:v>
              </c:pt>
              <c:pt idx="13">
                <c:v>0.91952498941950456</c:v>
              </c:pt>
              <c:pt idx="14">
                <c:v>0.92561350449154212</c:v>
              </c:pt>
              <c:pt idx="15">
                <c:v>0.92115099831715463</c:v>
              </c:pt>
              <c:pt idx="16">
                <c:v>0.92040350504728141</c:v>
              </c:pt>
              <c:pt idx="17">
                <c:v>0.92507162701046564</c:v>
              </c:pt>
              <c:pt idx="18">
                <c:v>0.92174666696788687</c:v>
              </c:pt>
              <c:pt idx="19">
                <c:v>0.92148163818276374</c:v>
              </c:pt>
              <c:pt idx="20">
                <c:v>0.9263558964954991</c:v>
              </c:pt>
              <c:pt idx="21">
                <c:v>0.92850839108474159</c:v>
              </c:pt>
              <c:pt idx="22">
                <c:v>0.9361752494901826</c:v>
              </c:pt>
              <c:pt idx="23">
                <c:v>0.93476865648033791</c:v>
              </c:pt>
              <c:pt idx="24">
                <c:v>0.92456372866811276</c:v>
              </c:pt>
              <c:pt idx="25">
                <c:v>0.91768953981100942</c:v>
              </c:pt>
              <c:pt idx="26">
                <c:v>0.9107546390301493</c:v>
              </c:pt>
              <c:pt idx="27">
                <c:v>0.90566276610117791</c:v>
              </c:pt>
              <c:pt idx="28">
                <c:v>0.90158118659803654</c:v>
              </c:pt>
              <c:pt idx="29">
                <c:v>0.8971956953079594</c:v>
              </c:pt>
              <c:pt idx="30">
                <c:v>0.89287709635963275</c:v>
              </c:pt>
              <c:pt idx="31">
                <c:v>0.88887300722942175</c:v>
              </c:pt>
              <c:pt idx="32">
                <c:v>0.88996298353997505</c:v>
              </c:pt>
              <c:pt idx="33">
                <c:v>0.89019336175205643</c:v>
              </c:pt>
              <c:pt idx="34">
                <c:v>0.88774160337985153</c:v>
              </c:pt>
              <c:pt idx="35">
                <c:v>0.89125301247197752</c:v>
              </c:pt>
              <c:pt idx="36">
                <c:v>0.89100295920664363</c:v>
              </c:pt>
              <c:pt idx="37">
                <c:v>0.88763208692685369</c:v>
              </c:pt>
              <c:pt idx="38">
                <c:v>0.88305657254908843</c:v>
              </c:pt>
              <c:pt idx="39">
                <c:v>0.87963528249053291</c:v>
              </c:pt>
              <c:pt idx="40">
                <c:v>0.87545203820729756</c:v>
              </c:pt>
              <c:pt idx="41">
                <c:v>0.87038998225602282</c:v>
              </c:pt>
              <c:pt idx="42">
                <c:v>0.86817373092941319</c:v>
              </c:pt>
              <c:pt idx="43">
                <c:v>0.86317648496217236</c:v>
              </c:pt>
              <c:pt idx="44">
                <c:v>0.86360466573930006</c:v>
              </c:pt>
              <c:pt idx="45">
                <c:v>0.86218534208276332</c:v>
              </c:pt>
              <c:pt idx="46">
                <c:v>0.86131604974408182</c:v>
              </c:pt>
              <c:pt idx="47">
                <c:v>0.85892298118279242</c:v>
              </c:pt>
              <c:pt idx="48">
                <c:v>0.8558195342988244</c:v>
              </c:pt>
              <c:pt idx="49">
                <c:v>0.85206363682525266</c:v>
              </c:pt>
              <c:pt idx="50">
                <c:v>0.84904199493228472</c:v>
              </c:pt>
              <c:pt idx="51">
                <c:v>0.84508603560944051</c:v>
              </c:pt>
              <c:pt idx="52">
                <c:v>0.84077991099938343</c:v>
              </c:pt>
              <c:pt idx="53">
                <c:v>0.83919406308622679</c:v>
              </c:pt>
              <c:pt idx="54">
                <c:v>0.83844827251464349</c:v>
              </c:pt>
              <c:pt idx="55">
                <c:v>0.8348352549720196</c:v>
              </c:pt>
              <c:pt idx="56">
                <c:v>0.8333491323832537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FF2-4057-859C-BAA4328E3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7328"/>
        <c:axId val="10969008"/>
      </c:lineChart>
      <c:dateAx>
        <c:axId val="10967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9008"/>
        <c:crosses val="autoZero"/>
        <c:auto val="0"/>
        <c:lblOffset val="100"/>
        <c:baseTimeUnit val="months"/>
      </c:dateAx>
      <c:valAx>
        <c:axId val="10969008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GDP</a:t>
            </a:r>
          </a:p>
          <a:p>
            <a:pPr>
              <a:defRPr/>
            </a:pPr>
            <a:r>
              <a:rPr lang="en-US" baseline="0"/>
              <a:t>monthly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Nominal GDP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_("$"* #,##0_);_("$"* \(#,##0\);_("$"* "-"??_);_(@_)</c:formatCode>
              <c:ptCount val="58"/>
              <c:pt idx="0">
                <c:v>20918.312818919618</c:v>
              </c:pt>
              <c:pt idx="1">
                <c:v>20980.981363709499</c:v>
              </c:pt>
              <c:pt idx="2">
                <c:v>21051.376249983983</c:v>
              </c:pt>
              <c:pt idx="3">
                <c:v>21125.775122291798</c:v>
              </c:pt>
              <c:pt idx="4">
                <c:v>21199.524544987318</c:v>
              </c:pt>
              <c:pt idx="5">
                <c:v>21275.264249985947</c:v>
              </c:pt>
              <c:pt idx="6">
                <c:v>21348.769538531487</c:v>
              </c:pt>
              <c:pt idx="7">
                <c:v>21434.311807992024</c:v>
              </c:pt>
              <c:pt idx="8">
                <c:v>21521.394999996664</c:v>
              </c:pt>
              <c:pt idx="9">
                <c:v>21599.172831424239</c:v>
              </c:pt>
              <c:pt idx="10">
                <c:v>21684.553228083954</c:v>
              </c:pt>
              <c:pt idx="11">
                <c:v>21671.989999998634</c:v>
              </c:pt>
              <c:pt idx="12">
                <c:v>21477.239085575406</c:v>
              </c:pt>
              <c:pt idx="13">
                <c:v>21347.752597075174</c:v>
              </c:pt>
              <c:pt idx="14">
                <c:v>21304.082000005208</c:v>
              </c:pt>
              <c:pt idx="15">
                <c:v>21284.199431986057</c:v>
              </c:pt>
              <c:pt idx="16">
                <c:v>21278.867280314083</c:v>
              </c:pt>
              <c:pt idx="17">
                <c:v>21292.421500002572</c:v>
              </c:pt>
              <c:pt idx="18">
                <c:v>21315.005430897239</c:v>
              </c:pt>
              <c:pt idx="19">
                <c:v>21311.598645108534</c:v>
              </c:pt>
              <c:pt idx="20">
                <c:v>21322.949499999184</c:v>
              </c:pt>
              <c:pt idx="21">
                <c:v>21366.028964431767</c:v>
              </c:pt>
              <c:pt idx="22">
                <c:v>21384.541194941576</c:v>
              </c:pt>
              <c:pt idx="23">
                <c:v>21546.367499992924</c:v>
              </c:pt>
              <c:pt idx="24">
                <c:v>21894.368033167873</c:v>
              </c:pt>
              <c:pt idx="25">
                <c:v>22183.639481149297</c:v>
              </c:pt>
              <c:pt idx="26">
                <c:v>22391.172249988307</c:v>
              </c:pt>
              <c:pt idx="27">
                <c:v>22579.527657327224</c:v>
              </c:pt>
              <c:pt idx="28">
                <c:v>22761.957296666074</c:v>
              </c:pt>
              <c:pt idx="29">
                <c:v>22936.505499991825</c:v>
              </c:pt>
              <c:pt idx="30">
                <c:v>23137.104804804476</c:v>
              </c:pt>
              <c:pt idx="31">
                <c:v>23360.644445004011</c:v>
              </c:pt>
              <c:pt idx="32">
                <c:v>23594.0307499956</c:v>
              </c:pt>
              <c:pt idx="33">
                <c:v>23787.993052345952</c:v>
              </c:pt>
              <c:pt idx="34">
                <c:v>24010.677946478885</c:v>
              </c:pt>
              <c:pt idx="35">
                <c:v>24201.263499996505</c:v>
              </c:pt>
              <c:pt idx="36">
                <c:v>24382.233729345058</c:v>
              </c:pt>
              <c:pt idx="37">
                <c:v>24570.831243707249</c:v>
              </c:pt>
              <c:pt idx="38">
                <c:v>24764.241249995743</c:v>
              </c:pt>
              <c:pt idx="39">
                <c:v>24938.570599809886</c:v>
              </c:pt>
              <c:pt idx="40">
                <c:v>25131.244243634501</c:v>
              </c:pt>
              <c:pt idx="41">
                <c:v>25305.657750000591</c:v>
              </c:pt>
              <c:pt idx="42">
                <c:v>25458.498473090702</c:v>
              </c:pt>
              <c:pt idx="43">
                <c:v>25615.241579784077</c:v>
              </c:pt>
              <c:pt idx="44">
                <c:v>25744.108250002766</c:v>
              </c:pt>
              <c:pt idx="45">
                <c:v>25900.073227239209</c:v>
              </c:pt>
              <c:pt idx="46">
                <c:v>26051.73397949323</c:v>
              </c:pt>
              <c:pt idx="47">
                <c:v>26190.229499998237</c:v>
              </c:pt>
              <c:pt idx="48">
                <c:v>26326.384962257143</c:v>
              </c:pt>
              <c:pt idx="49">
                <c:v>26453.042871208298</c:v>
              </c:pt>
              <c:pt idx="50">
                <c:v>26569.914250000307</c:v>
              </c:pt>
              <c:pt idx="51">
                <c:v>26705.680311140324</c:v>
              </c:pt>
              <c:pt idx="52">
                <c:v>26829.980413851608</c:v>
              </c:pt>
              <c:pt idx="53">
                <c:v>26973.772808583541</c:v>
              </c:pt>
              <c:pt idx="54">
                <c:v>27094.512641027075</c:v>
              </c:pt>
              <c:pt idx="55">
                <c:v>27216.219881115172</c:v>
              </c:pt>
              <c:pt idx="56">
                <c:v>27361.867378455296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A3-4F32-B676-0376C32B15F3}"/>
            </c:ext>
          </c:extLst>
        </c:ser>
        <c:ser>
          <c:idx val="1"/>
          <c:order val="1"/>
          <c:tx>
            <c:v> Real GDP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_("$"* #,##0_);_("$"* \(#,##0\);_("$"* "-"??_);_(@_)</c:formatCode>
              <c:ptCount val="58"/>
              <c:pt idx="0">
                <c:v>20320.923203236827</c:v>
              </c:pt>
              <c:pt idx="1">
                <c:v>20353.675445537334</c:v>
              </c:pt>
              <c:pt idx="2">
                <c:v>20395.186824486202</c:v>
              </c:pt>
              <c:pt idx="3">
                <c:v>20438.366132259584</c:v>
              </c:pt>
              <c:pt idx="4">
                <c:v>20482.60041515093</c:v>
              </c:pt>
              <c:pt idx="5">
                <c:v>20530.544247001522</c:v>
              </c:pt>
              <c:pt idx="6">
                <c:v>20577.808443091435</c:v>
              </c:pt>
              <c:pt idx="7">
                <c:v>20635.791163469392</c:v>
              </c:pt>
              <c:pt idx="8">
                <c:v>20692.112655316902</c:v>
              </c:pt>
              <c:pt idx="9">
                <c:v>20737.046447835903</c:v>
              </c:pt>
              <c:pt idx="10">
                <c:v>20791.345568028693</c:v>
              </c:pt>
              <c:pt idx="11">
                <c:v>20754.785554493708</c:v>
              </c:pt>
              <c:pt idx="12">
                <c:v>20559.890435393056</c:v>
              </c:pt>
              <c:pt idx="13">
                <c:v>20425.32832072915</c:v>
              </c:pt>
              <c:pt idx="14">
                <c:v>20367.56014485575</c:v>
              </c:pt>
              <c:pt idx="15">
                <c:v>20329.234079177866</c:v>
              </c:pt>
              <c:pt idx="16">
                <c:v>20302.339841908441</c:v>
              </c:pt>
              <c:pt idx="17">
                <c:v>20291.410933653209</c:v>
              </c:pt>
              <c:pt idx="18">
                <c:v>20287.999609132417</c:v>
              </c:pt>
              <c:pt idx="19">
                <c:v>20256.826368031285</c:v>
              </c:pt>
              <c:pt idx="20">
                <c:v>20234.980516581603</c:v>
              </c:pt>
              <c:pt idx="21">
                <c:v>20239.856166103302</c:v>
              </c:pt>
              <c:pt idx="22">
                <c:v>20215.06279453637</c:v>
              </c:pt>
              <c:pt idx="23">
                <c:v>20316.511862737858</c:v>
              </c:pt>
              <c:pt idx="24">
                <c:v>20576.254646906102</c:v>
              </c:pt>
              <c:pt idx="25">
                <c:v>20771.648190663316</c:v>
              </c:pt>
              <c:pt idx="26">
                <c:v>20885.333709135703</c:v>
              </c:pt>
              <c:pt idx="27">
                <c:v>20978.427209509664</c:v>
              </c:pt>
              <c:pt idx="28">
                <c:v>21059.521119330024</c:v>
              </c:pt>
              <c:pt idx="29">
                <c:v>21128.195143302102</c:v>
              </c:pt>
              <c:pt idx="30">
                <c:v>21208.720589713226</c:v>
              </c:pt>
              <c:pt idx="31">
                <c:v>21305.202441010788</c:v>
              </c:pt>
              <c:pt idx="32">
                <c:v>21409.093182317094</c:v>
              </c:pt>
              <c:pt idx="33">
                <c:v>21470.876871338554</c:v>
              </c:pt>
              <c:pt idx="34">
                <c:v>21553.154570796876</c:v>
              </c:pt>
              <c:pt idx="35">
                <c:v>21596.165354526216</c:v>
              </c:pt>
              <c:pt idx="36">
                <c:v>21629.967183349239</c:v>
              </c:pt>
              <c:pt idx="37">
                <c:v>21664.536770732382</c:v>
              </c:pt>
              <c:pt idx="38">
                <c:v>21695.82916422428</c:v>
              </c:pt>
              <c:pt idx="39">
                <c:v>21718.763574335273</c:v>
              </c:pt>
              <c:pt idx="40">
                <c:v>21761.484327488</c:v>
              </c:pt>
              <c:pt idx="41">
                <c:v>21787.861001660698</c:v>
              </c:pt>
              <c:pt idx="42">
                <c:v>21798.323749034684</c:v>
              </c:pt>
              <c:pt idx="43">
                <c:v>21817.288174557732</c:v>
              </c:pt>
              <c:pt idx="44">
                <c:v>21823.45691139769</c:v>
              </c:pt>
              <c:pt idx="45">
                <c:v>21853.602986972957</c:v>
              </c:pt>
              <c:pt idx="46">
                <c:v>21884.038601782609</c:v>
              </c:pt>
              <c:pt idx="47">
                <c:v>21916.841825505689</c:v>
              </c:pt>
              <c:pt idx="48">
                <c:v>21953.130477255665</c:v>
              </c:pt>
              <c:pt idx="49">
                <c:v>21997.598863358802</c:v>
              </c:pt>
              <c:pt idx="50">
                <c:v>22046.191447637753</c:v>
              </c:pt>
              <c:pt idx="51">
                <c:v>22105.032331022583</c:v>
              </c:pt>
              <c:pt idx="52">
                <c:v>22148.187113151231</c:v>
              </c:pt>
              <c:pt idx="53">
                <c:v>22206.113944217344</c:v>
              </c:pt>
              <c:pt idx="54">
                <c:v>22255.853811505658</c:v>
              </c:pt>
              <c:pt idx="55">
                <c:v>22311.351097842256</c:v>
              </c:pt>
              <c:pt idx="56">
                <c:v>22381.210888662292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A3-4F32-B676-0376C32B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9344"/>
        <c:axId val="2088236095"/>
      </c:lineChart>
      <c:dateAx>
        <c:axId val="1210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236095"/>
        <c:crosses val="autoZero"/>
        <c:auto val="1"/>
        <c:lblOffset val="100"/>
        <c:baseTimeUnit val="months"/>
      </c:dateAx>
      <c:valAx>
        <c:axId val="2088236095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</a:t>
            </a:r>
          </a:p>
          <a:p>
            <a:pPr>
              <a:defRPr/>
            </a:pPr>
            <a:r>
              <a:rPr lang="en-US"/>
              <a:t>month-to-month rate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month-to-month rate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0.0%</c:formatCode>
              <c:ptCount val="58"/>
              <c:pt idx="0">
                <c:v>3.969284269990065E-3</c:v>
              </c:pt>
              <c:pt idx="1">
                <c:v>3.0954778594958408E-4</c:v>
              </c:pt>
              <c:pt idx="2">
                <c:v>-5.1314191703552916E-4</c:v>
              </c:pt>
              <c:pt idx="3">
                <c:v>2.0614597172743682E-3</c:v>
              </c:pt>
              <c:pt idx="4">
                <c:v>1.462737352601927E-3</c:v>
              </c:pt>
              <c:pt idx="5">
                <c:v>1.7652181723743286E-3</c:v>
              </c:pt>
              <c:pt idx="6">
                <c:v>2.8575772578953887E-3</c:v>
              </c:pt>
              <c:pt idx="7">
                <c:v>2.1730341621183352E-3</c:v>
              </c:pt>
              <c:pt idx="8">
                <c:v>3.153570749758491E-3</c:v>
              </c:pt>
              <c:pt idx="9">
                <c:v>1.6278961858508072E-3</c:v>
              </c:pt>
              <c:pt idx="10">
                <c:v>8.1455544960763423E-4</c:v>
              </c:pt>
              <c:pt idx="11">
                <c:v>-4.3356168610749818E-3</c:v>
              </c:pt>
              <c:pt idx="12">
                <c:v>-7.8721854612513326E-3</c:v>
              </c:pt>
              <c:pt idx="13">
                <c:v>-8.7468565984095384E-4</c:v>
              </c:pt>
              <c:pt idx="14">
                <c:v>4.3694404927540568E-3</c:v>
              </c:pt>
              <c:pt idx="15">
                <c:v>5.0275112262926002E-3</c:v>
              </c:pt>
              <c:pt idx="16">
                <c:v>4.3867460643182204E-3</c:v>
              </c:pt>
              <c:pt idx="17">
                <c:v>2.3823199478819131E-3</c:v>
              </c:pt>
              <c:pt idx="18">
                <c:v>9.8835129927817662E-4</c:v>
              </c:pt>
              <c:pt idx="19">
                <c:v>2.0246959114204638E-3</c:v>
              </c:pt>
              <c:pt idx="20">
                <c:v>4.685349273234221E-3</c:v>
              </c:pt>
              <c:pt idx="21">
                <c:v>2.347014711774962E-3</c:v>
              </c:pt>
              <c:pt idx="22">
                <c:v>3.7616600038073468E-3</c:v>
              </c:pt>
              <c:pt idx="23">
                <c:v>4.839969958807192E-3</c:v>
              </c:pt>
              <c:pt idx="24">
                <c:v>6.6285662516893367E-3</c:v>
              </c:pt>
              <c:pt idx="25">
                <c:v>6.6524168447894428E-3</c:v>
              </c:pt>
              <c:pt idx="26">
                <c:v>7.8787382098315061E-3</c:v>
              </c:pt>
              <c:pt idx="27">
                <c:v>4.4537420673493909E-3</c:v>
              </c:pt>
              <c:pt idx="28">
                <c:v>4.0697075403658854E-3</c:v>
              </c:pt>
              <c:pt idx="29">
                <c:v>4.2437790889435093E-3</c:v>
              </c:pt>
              <c:pt idx="30">
                <c:v>9.1012597252834431E-3</c:v>
              </c:pt>
              <c:pt idx="31">
                <c:v>7.9161875004521206E-3</c:v>
              </c:pt>
              <c:pt idx="32">
                <c:v>7.807370358543393E-3</c:v>
              </c:pt>
              <c:pt idx="33">
                <c:v>6.0949776956569337E-3</c:v>
              </c:pt>
              <c:pt idx="34">
                <c:v>7.1160902904823589E-3</c:v>
              </c:pt>
              <c:pt idx="35">
                <c:v>1.0055865921787593E-2</c:v>
              </c:pt>
              <c:pt idx="36">
                <c:v>3.9621250069572346E-3</c:v>
              </c:pt>
              <c:pt idx="37">
                <c:v>9.2061633132485676E-3</c:v>
              </c:pt>
              <c:pt idx="38">
                <c:v>1.1879094167570886E-2</c:v>
              </c:pt>
              <c:pt idx="39">
                <c:v>-3.3929589316258625E-4</c:v>
              </c:pt>
              <c:pt idx="40">
                <c:v>2.3487244932593214E-3</c:v>
              </c:pt>
              <c:pt idx="41">
                <c:v>4.1277258566977991E-3</c:v>
              </c:pt>
              <c:pt idx="42">
                <c:v>4.8830002124510977E-3</c:v>
              </c:pt>
              <c:pt idx="43">
                <c:v>2.0504250185410435E-3</c:v>
              </c:pt>
              <c:pt idx="44">
                <c:v>1.3128018272057949E-3</c:v>
              </c:pt>
              <c:pt idx="45">
                <c:v>5.1707414963710905E-3</c:v>
              </c:pt>
              <c:pt idx="46">
                <c:v>3.7000559001251869E-3</c:v>
              </c:pt>
              <c:pt idx="47">
                <c:v>5.3041956187333634E-4</c:v>
              </c:pt>
              <c:pt idx="48">
                <c:v>3.6778349149128378E-3</c:v>
              </c:pt>
              <c:pt idx="49">
                <c:v>1.2412600109599837E-3</c:v>
              </c:pt>
              <c:pt idx="50">
                <c:v>1.8035305677000717E-3</c:v>
              </c:pt>
              <c:pt idx="51">
                <c:v>1.6686358983810776E-3</c:v>
              </c:pt>
              <c:pt idx="52">
                <c:v>6.311853536083668E-3</c:v>
              </c:pt>
              <c:pt idx="53">
                <c:v>3.9573055059440856E-3</c:v>
              </c:pt>
              <c:pt idx="54">
                <c:v>4.4880821904453829E-4</c:v>
              </c:pt>
              <c:pt idx="55">
                <c:v>9.6873080011294801E-4</c:v>
              </c:pt>
              <c:pt idx="56">
                <c:v>3.0300373152506994E-3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AD-49E9-8E78-1AC807560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3536"/>
        <c:axId val="2140664895"/>
      </c:lineChart>
      <c:dateAx>
        <c:axId val="10543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664895"/>
        <c:crosses val="autoZero"/>
        <c:auto val="1"/>
        <c:lblOffset val="100"/>
        <c:baseTimeUnit val="months"/>
      </c:dateAx>
      <c:valAx>
        <c:axId val="214066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Trade Balance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0.0%</c:formatCode>
              <c:ptCount val="58"/>
              <c:pt idx="0">
                <c:v>-2.835391195907324E-2</c:v>
              </c:pt>
              <c:pt idx="1">
                <c:v>-2.8781303864293395E-2</c:v>
              </c:pt>
              <c:pt idx="2">
                <c:v>-2.8969412391765315E-2</c:v>
              </c:pt>
              <c:pt idx="3">
                <c:v>-2.8838373809874591E-2</c:v>
              </c:pt>
              <c:pt idx="4">
                <c:v>-2.8738380368254834E-2</c:v>
              </c:pt>
              <c:pt idx="5">
                <c:v>-2.8486085666381337E-2</c:v>
              </c:pt>
              <c:pt idx="6">
                <c:v>-2.7934677870948742E-2</c:v>
              </c:pt>
              <c:pt idx="7">
                <c:v>-2.7401532890876684E-2</c:v>
              </c:pt>
              <c:pt idx="8">
                <c:v>-2.6779909016125085E-2</c:v>
              </c:pt>
              <c:pt idx="9">
                <c:v>-2.6476939856140337E-2</c:v>
              </c:pt>
              <c:pt idx="10">
                <c:v>-2.6025392087354791E-2</c:v>
              </c:pt>
              <c:pt idx="11">
                <c:v>-2.5812996406884427E-2</c:v>
              </c:pt>
              <c:pt idx="12">
                <c:v>-2.6148193339113921E-2</c:v>
              </c:pt>
              <c:pt idx="13">
                <c:v>-2.6422172424711354E-2</c:v>
              </c:pt>
              <c:pt idx="14">
                <c:v>-2.6409774427260575E-2</c:v>
              </c:pt>
              <c:pt idx="15">
                <c:v>-2.6850669287619668E-2</c:v>
              </c:pt>
              <c:pt idx="16">
                <c:v>-2.7361512825385986E-2</c:v>
              </c:pt>
              <c:pt idx="17">
                <c:v>-2.7853337395182049E-2</c:v>
              </c:pt>
              <c:pt idx="18">
                <c:v>-2.8733372927609864E-2</c:v>
              </c:pt>
              <c:pt idx="19">
                <c:v>-2.9882366433649433E-2</c:v>
              </c:pt>
              <c:pt idx="20">
                <c:v>-3.0670709978468276E-2</c:v>
              </c:pt>
              <c:pt idx="21">
                <c:v>-3.1450111816221211E-2</c:v>
              </c:pt>
              <c:pt idx="22">
                <c:v>-3.2562541026819651E-2</c:v>
              </c:pt>
              <c:pt idx="23">
                <c:v>-3.3296981498168343E-2</c:v>
              </c:pt>
              <c:pt idx="24">
                <c:v>-3.339128121407671E-2</c:v>
              </c:pt>
              <c:pt idx="25">
                <c:v>-3.3497343870533443E-2</c:v>
              </c:pt>
              <c:pt idx="26">
                <c:v>-3.4163106400130504E-2</c:v>
              </c:pt>
              <c:pt idx="27">
                <c:v>-3.4344031096166606E-2</c:v>
              </c:pt>
              <c:pt idx="28">
                <c:v>-3.4538901455330923E-2</c:v>
              </c:pt>
              <c:pt idx="29">
                <c:v>-3.5046271542990129E-2</c:v>
              </c:pt>
              <c:pt idx="30">
                <c:v>-3.4969457364086028E-2</c:v>
              </c:pt>
              <c:pt idx="31">
                <c:v>-3.5250996689695932E-2</c:v>
              </c:pt>
              <c:pt idx="32">
                <c:v>-3.5668852385477082E-2</c:v>
              </c:pt>
              <c:pt idx="33">
                <c:v>-3.6394158939550433E-2</c:v>
              </c:pt>
              <c:pt idx="34">
                <c:v>-3.6976548599711612E-2</c:v>
              </c:pt>
              <c:pt idx="35">
                <c:v>-3.819746849168159E-2</c:v>
              </c:pt>
              <c:pt idx="36">
                <c:v>-3.8739067572106815E-2</c:v>
              </c:pt>
              <c:pt idx="37">
                <c:v>-3.9161922950670884E-2</c:v>
              </c:pt>
              <c:pt idx="38">
                <c:v>-3.9260681972243638E-2</c:v>
              </c:pt>
              <c:pt idx="39">
                <c:v>-3.9079826010855238E-2</c:v>
              </c:pt>
              <c:pt idx="40">
                <c:v>-3.8601113044600462E-2</c:v>
              </c:pt>
              <c:pt idx="41">
                <c:v>-3.8135701096328058E-2</c:v>
              </c:pt>
              <c:pt idx="42">
                <c:v>-3.8337610563782404E-2</c:v>
              </c:pt>
              <c:pt idx="43">
                <c:v>-3.7495527692309835E-2</c:v>
              </c:pt>
              <c:pt idx="44">
                <c:v>-3.6947754832405116E-2</c:v>
              </c:pt>
              <c:pt idx="45">
                <c:v>-3.609692496995523E-2</c:v>
              </c:pt>
              <c:pt idx="46">
                <c:v>-3.5238537316657256E-2</c:v>
              </c:pt>
              <c:pt idx="47">
                <c:v>-3.3422540264492873E-2</c:v>
              </c:pt>
              <c:pt idx="48">
                <c:v>-3.2730509761797644E-2</c:v>
              </c:pt>
              <c:pt idx="49">
                <c:v>-3.1902794854596322E-2</c:v>
              </c:pt>
              <c:pt idx="50">
                <c:v>-3.1108832050520844E-2</c:v>
              </c:pt>
              <c:pt idx="51">
                <c:v>-3.0678941350849115E-2</c:v>
              </c:pt>
              <c:pt idx="52">
                <c:v>-3.0192493155223678E-2</c:v>
              </c:pt>
              <c:pt idx="53">
                <c:v>-2.9619178810083351E-2</c:v>
              </c:pt>
              <c:pt idx="54">
                <c:v>-2.8955936960165973E-2</c:v>
              </c:pt>
              <c:pt idx="55">
                <c:v>-2.8755352632311732E-2</c:v>
              </c:pt>
              <c:pt idx="56">
                <c:v>-2.8266601445813444E-2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6E-4FD9-8A84-C6B99BB0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185407"/>
        <c:axId val="2141127471"/>
      </c:lineChart>
      <c:dateAx>
        <c:axId val="21401854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127471"/>
        <c:crosses val="autoZero"/>
        <c:auto val="1"/>
        <c:lblOffset val="100"/>
        <c:baseTimeUnit val="months"/>
      </c:dateAx>
      <c:valAx>
        <c:axId val="214112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185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</a:t>
            </a:r>
          </a:p>
          <a:p>
            <a:pPr>
              <a:defRPr/>
            </a:pPr>
            <a:r>
              <a:rPr lang="en-US"/>
              <a:t>12 -month rate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12 -month rate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0.0%</c:formatCode>
              <c:ptCount val="58"/>
              <c:pt idx="0">
                <c:v>1.9917914533603524E-2</c:v>
              </c:pt>
              <c:pt idx="1">
                <c:v>1.7935181345497427E-2</c:v>
              </c:pt>
              <c:pt idx="2">
                <c:v>1.6496824928889528E-2</c:v>
              </c:pt>
              <c:pt idx="3">
                <c:v>1.7797574975916962E-2</c:v>
              </c:pt>
              <c:pt idx="4">
                <c:v>1.7467804166683282E-2</c:v>
              </c:pt>
              <c:pt idx="5">
                <c:v>1.7166173636500765E-2</c:v>
              </c:pt>
              <c:pt idx="6">
                <c:v>1.7691832956182003E-2</c:v>
              </c:pt>
              <c:pt idx="7">
                <c:v>2.0622025859679975E-2</c:v>
              </c:pt>
              <c:pt idx="8">
                <c:v>2.3139887722685281E-2</c:v>
              </c:pt>
              <c:pt idx="9">
                <c:v>2.5004154828702302E-2</c:v>
              </c:pt>
              <c:pt idx="10">
                <c:v>2.3393151798896221E-2</c:v>
              </c:pt>
              <c:pt idx="11">
                <c:v>1.5428674833400312E-2</c:v>
              </c:pt>
              <c:pt idx="12">
                <c:v>3.4520455622993203E-3</c:v>
              </c:pt>
              <c:pt idx="13">
                <c:v>2.2640918171491363E-3</c:v>
              </c:pt>
              <c:pt idx="14">
                <c:v>7.1602412613311628E-3</c:v>
              </c:pt>
              <c:pt idx="15">
                <c:v>1.0141384907210112E-2</c:v>
              </c:pt>
              <c:pt idx="16">
                <c:v>1.3090732995129931E-2</c:v>
              </c:pt>
              <c:pt idx="17">
                <c:v>1.3714811450580957E-2</c:v>
              </c:pt>
              <c:pt idx="18">
                <c:v>1.1825348696179397E-2</c:v>
              </c:pt>
              <c:pt idx="19">
                <c:v>1.1675581742648423E-2</c:v>
              </c:pt>
              <c:pt idx="20">
                <c:v>1.3220373062765025E-2</c:v>
              </c:pt>
              <c:pt idx="21">
                <c:v>1.3947814404891965E-2</c:v>
              </c:pt>
              <c:pt idx="22">
                <c:v>1.6933592544590457E-2</c:v>
              </c:pt>
              <c:pt idx="23">
                <c:v>2.6305186654476002E-2</c:v>
              </c:pt>
              <c:pt idx="24">
                <c:v>4.1305468347312815E-2</c:v>
              </c:pt>
              <c:pt idx="25">
                <c:v>4.9150343145684582E-2</c:v>
              </c:pt>
              <c:pt idx="26">
                <c:v>5.2816106713984561E-2</c:v>
              </c:pt>
              <c:pt idx="27">
                <c:v>5.2215055095672071E-2</c:v>
              </c:pt>
              <c:pt idx="28">
                <c:v>5.1882919382755563E-2</c:v>
              </c:pt>
              <c:pt idx="29">
                <c:v>5.3836302873910315E-2</c:v>
              </c:pt>
              <c:pt idx="30">
                <c:v>6.2377538553744685E-2</c:v>
              </c:pt>
              <c:pt idx="31">
                <c:v>6.8623879944634758E-2</c:v>
              </c:pt>
              <c:pt idx="32">
                <c:v>7.19445875550975E-2</c:v>
              </c:pt>
              <c:pt idx="33">
                <c:v>7.5952788882543365E-2</c:v>
              </c:pt>
              <c:pt idx="34">
                <c:v>7.9548471768106407E-2</c:v>
              </c:pt>
              <c:pt idx="35">
                <c:v>8.5152162588613634E-2</c:v>
              </c:pt>
              <c:pt idx="36">
                <c:v>8.2277721528480785E-2</c:v>
              </c:pt>
              <c:pt idx="37">
                <c:v>8.5023319575032258E-2</c:v>
              </c:pt>
              <c:pt idx="38">
                <c:v>8.9329868901052947E-2</c:v>
              </c:pt>
              <c:pt idx="39">
                <c:v>8.4131820255810091E-2</c:v>
              </c:pt>
              <c:pt idx="40">
                <c:v>8.2273610144024581E-2</c:v>
              </c:pt>
              <c:pt idx="41">
                <c:v>8.2148539565299772E-2</c:v>
              </c:pt>
              <c:pt idx="42">
                <c:v>7.7624926768937133E-2</c:v>
              </c:pt>
              <c:pt idx="43">
                <c:v>7.1353480845750619E-2</c:v>
              </c:pt>
              <c:pt idx="44">
                <c:v>6.4449404920840087E-2</c:v>
              </c:pt>
              <c:pt idx="45">
                <c:v>6.3471562178210164E-2</c:v>
              </c:pt>
              <c:pt idx="46">
                <c:v>5.9864375812515407E-2</c:v>
              </c:pt>
              <c:pt idx="47">
                <c:v>4.9869204652974945E-2</c:v>
              </c:pt>
              <c:pt idx="48">
                <c:v>4.9571915138369706E-2</c:v>
              </c:pt>
              <c:pt idx="49">
                <c:v>4.1288435392834132E-2</c:v>
              </c:pt>
              <c:pt idx="50">
                <c:v>3.0920034743899462E-2</c:v>
              </c:pt>
              <c:pt idx="51">
                <c:v>3.2990754442890791E-2</c:v>
              </c:pt>
              <c:pt idx="52">
                <c:v>3.707503724773132E-2</c:v>
              </c:pt>
              <c:pt idx="53">
                <c:v>3.6899025086076391E-2</c:v>
              </c:pt>
              <c:pt idx="54">
                <c:v>3.2323557739096016E-2</c:v>
              </c:pt>
              <c:pt idx="55">
                <c:v>3.12091842544155E-2</c:v>
              </c:pt>
              <c:pt idx="56">
                <c:v>3.2977691561590736E-2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A6-4B10-9AF9-A4CB1E05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38288"/>
        <c:axId val="136658208"/>
      </c:lineChart>
      <c:dateAx>
        <c:axId val="136538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8208"/>
        <c:crosses val="autoZero"/>
        <c:auto val="1"/>
        <c:lblOffset val="100"/>
        <c:baseTimeUnit val="months"/>
      </c:dateAx>
      <c:valAx>
        <c:axId val="1366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Federal debt</a:t>
            </a:r>
            <a:r>
              <a:rPr lang="en-US" baseline="0"/>
              <a:t> outstanding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Federal Debt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mmm\-yy</c:formatCode>
              <c:ptCount val="58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0%</c:formatCode>
              <c:ptCount val="58"/>
              <c:pt idx="0">
                <c:v>1.0530327273850224</c:v>
              </c:pt>
              <c:pt idx="1">
                <c:v>1.0498281094753168</c:v>
              </c:pt>
              <c:pt idx="2">
                <c:v>1.0461683235563639</c:v>
              </c:pt>
              <c:pt idx="3">
                <c:v>1.0424407564938112</c:v>
              </c:pt>
              <c:pt idx="4">
                <c:v>1.059479751648998</c:v>
              </c:pt>
              <c:pt idx="5">
                <c:v>1.0678787221181052</c:v>
              </c:pt>
              <c:pt idx="6">
                <c:v>1.0777393965714557</c:v>
              </c:pt>
              <c:pt idx="7">
                <c:v>1.0766008821144322</c:v>
              </c:pt>
              <c:pt idx="8">
                <c:v>1.0780611572810961</c:v>
              </c:pt>
              <c:pt idx="9">
                <c:v>1.0752177030692629</c:v>
              </c:pt>
              <c:pt idx="10">
                <c:v>1.0795684261403851</c:v>
              </c:pt>
              <c:pt idx="11">
                <c:v>1.0929716652693866</c:v>
              </c:pt>
              <c:pt idx="12">
                <c:v>1.162820411901696</c:v>
              </c:pt>
              <c:pt idx="13">
                <c:v>1.2060407709393943</c:v>
              </c:pt>
              <c:pt idx="14">
                <c:v>1.242824778837855</c:v>
              </c:pt>
              <c:pt idx="15">
                <c:v>1.2462274225892707</c:v>
              </c:pt>
              <c:pt idx="16">
                <c:v>1.2561211857704426</c:v>
              </c:pt>
              <c:pt idx="17">
                <c:v>1.265492090695121</c:v>
              </c:pt>
              <c:pt idx="18">
                <c:v>1.2730692041328628</c:v>
              </c:pt>
              <c:pt idx="19">
                <c:v>1.2878568359440978</c:v>
              </c:pt>
              <c:pt idx="20">
                <c:v>1.3013114344242602</c:v>
              </c:pt>
              <c:pt idx="21">
                <c:v>1.300407906693996</c:v>
              </c:pt>
              <c:pt idx="22">
                <c:v>1.304791332469653</c:v>
              </c:pt>
              <c:pt idx="23">
                <c:v>1.3056757711019844</c:v>
              </c:pt>
              <c:pt idx="24">
                <c:v>1.286847556290184</c:v>
              </c:pt>
              <c:pt idx="25">
                <c:v>1.2711623818067501</c:v>
              </c:pt>
              <c:pt idx="26">
                <c:v>1.2741376682507053</c:v>
              </c:pt>
              <c:pt idx="27">
                <c:v>1.2590042817292946</c:v>
              </c:pt>
              <c:pt idx="28">
                <c:v>1.2488959815491669</c:v>
              </c:pt>
              <c:pt idx="29">
                <c:v>1.2394616520816624</c:v>
              </c:pt>
              <c:pt idx="30">
                <c:v>1.2494547284065127</c:v>
              </c:pt>
              <c:pt idx="31">
                <c:v>1.2374653048658666</c:v>
              </c:pt>
              <c:pt idx="32">
                <c:v>1.2552842417570182</c:v>
              </c:pt>
              <c:pt idx="33">
                <c:v>1.2616611218086851</c:v>
              </c:pt>
              <c:pt idx="34">
                <c:v>1.2615367657472585</c:v>
              </c:pt>
              <c:pt idx="35">
                <c:v>1.2561724308321502</c:v>
              </c:pt>
              <c:pt idx="36">
                <c:v>1.2457494804277678</c:v>
              </c:pt>
              <c:pt idx="37">
                <c:v>1.2412937396170165</c:v>
              </c:pt>
              <c:pt idx="38">
                <c:v>1.234383952708636</c:v>
              </c:pt>
              <c:pt idx="39">
                <c:v>1.2268188698927771</c:v>
              </c:pt>
              <c:pt idx="40">
                <c:v>1.2309806351046788</c:v>
              </c:pt>
              <c:pt idx="41">
                <c:v>1.222213321050676</c:v>
              </c:pt>
              <c:pt idx="42">
                <c:v>1.2270284138327512</c:v>
              </c:pt>
              <c:pt idx="43">
                <c:v>1.2263527518238146</c:v>
              </c:pt>
              <c:pt idx="44">
                <c:v>1.2204613457526392</c:v>
              </c:pt>
              <c:pt idx="45">
                <c:v>1.2144746358059972</c:v>
              </c:pt>
              <c:pt idx="46">
                <c:v>1.2075699461987197</c:v>
              </c:pt>
              <c:pt idx="47">
                <c:v>1.2011516737568915</c:v>
              </c:pt>
              <c:pt idx="48">
                <c:v>1.1949158627399674</c:v>
              </c:pt>
              <c:pt idx="49">
                <c:v>1.189445658603085</c:v>
              </c:pt>
              <c:pt idx="50">
                <c:v>1.2168753611991663</c:v>
              </c:pt>
              <c:pt idx="51">
                <c:v>1.2210355482461634</c:v>
              </c:pt>
              <c:pt idx="52">
                <c:v>1.2267675373705191</c:v>
              </c:pt>
              <c:pt idx="53">
                <c:v>1.2296141972933634</c:v>
              </c:pt>
              <c:pt idx="54">
                <c:v>1.2437787845267014</c:v>
              </c:pt>
              <c:pt idx="55">
                <c:v>1.2447973725957358</c:v>
              </c:pt>
              <c:pt idx="56">
                <c:v>1.2426598495529855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4-427F-8241-30144A2F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45088"/>
        <c:axId val="25216912"/>
      </c:lineChart>
      <c:dateAx>
        <c:axId val="25345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6912"/>
        <c:crosses val="autoZero"/>
        <c:auto val="1"/>
        <c:lblOffset val="100"/>
        <c:baseTimeUnit val="months"/>
      </c:dateAx>
      <c:valAx>
        <c:axId val="25216912"/>
        <c:scaling>
          <c:orientation val="minMax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Producer price index </a:t>
            </a:r>
          </a:p>
          <a:p>
            <a:pPr>
              <a:defRPr/>
            </a:pPr>
            <a:r>
              <a:rPr lang="en-US"/>
              <a:t>month-to-month rate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 month-to-month rate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mmm\-yy</c:formatCode>
              <c:ptCount val="51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</c:numLit>
          </c:cat>
          <c:val>
            <c:numLit>
              <c:formatCode>0.0%</c:formatCode>
              <c:ptCount val="51"/>
              <c:pt idx="0">
                <c:v>6.4741035856572537E-3</c:v>
              </c:pt>
              <c:pt idx="1">
                <c:v>-1.9792182088075316E-3</c:v>
              </c:pt>
              <c:pt idx="2">
                <c:v>-6.9410014873573234E-3</c:v>
              </c:pt>
              <c:pt idx="3">
                <c:v>1.9970044932600128E-3</c:v>
              </c:pt>
              <c:pt idx="4">
                <c:v>-7.4738415545589909E-3</c:v>
              </c:pt>
              <c:pt idx="5">
                <c:v>-4.0160642570280514E-3</c:v>
              </c:pt>
              <c:pt idx="6">
                <c:v>1.0080645161290036E-3</c:v>
              </c:pt>
              <c:pt idx="7">
                <c:v>2.0140986908359082E-3</c:v>
              </c:pt>
              <c:pt idx="8">
                <c:v>0</c:v>
              </c:pt>
              <c:pt idx="9">
                <c:v>1.5075376884423619E-3</c:v>
              </c:pt>
              <c:pt idx="10">
                <c:v>-1.304565980933281E-2</c:v>
              </c:pt>
              <c:pt idx="11">
                <c:v>-1.8301982714794107E-2</c:v>
              </c:pt>
              <c:pt idx="12">
                <c:v>-3.9357845675815573E-2</c:v>
              </c:pt>
              <c:pt idx="13">
                <c:v>1.6711590296495826E-2</c:v>
              </c:pt>
              <c:pt idx="14">
                <c:v>1.3785790031813239E-2</c:v>
              </c:pt>
              <c:pt idx="15">
                <c:v>9.4142259414227158E-3</c:v>
              </c:pt>
              <c:pt idx="16">
                <c:v>6.7357512953367671E-3</c:v>
              </c:pt>
              <c:pt idx="17">
                <c:v>6.1760164693771546E-3</c:v>
              </c:pt>
              <c:pt idx="18">
                <c:v>5.1150895140665842E-3</c:v>
              </c:pt>
              <c:pt idx="19">
                <c:v>9.1603053435114212E-3</c:v>
              </c:pt>
              <c:pt idx="20">
                <c:v>1.1094301563287834E-2</c:v>
              </c:pt>
              <c:pt idx="21">
                <c:v>2.1446384039900401E-2</c:v>
              </c:pt>
              <c:pt idx="22">
                <c:v>2.83203125E-2</c:v>
              </c:pt>
              <c:pt idx="23">
                <c:v>2.089268755935425E-2</c:v>
              </c:pt>
              <c:pt idx="24">
                <c:v>1.3488372093023226E-2</c:v>
              </c:pt>
              <c:pt idx="25">
                <c:v>3.2124827902707764E-2</c:v>
              </c:pt>
              <c:pt idx="26">
                <c:v>1.7785682525566893E-2</c:v>
              </c:pt>
              <c:pt idx="27">
                <c:v>1.2887723896898073E-2</c:v>
              </c:pt>
              <c:pt idx="28">
                <c:v>6.7500539141687188E-3</c:v>
              </c:pt>
              <c:pt idx="29">
                <c:v>9.6951781162306627E-3</c:v>
              </c:pt>
              <c:pt idx="30">
                <c:v>2.0311611605665414E-2</c:v>
              </c:pt>
              <c:pt idx="31">
                <c:v>1.1735595616825689E-2</c:v>
              </c:pt>
              <c:pt idx="32">
                <c:v>-8.0111144450792926E-3</c:v>
              </c:pt>
              <c:pt idx="33">
                <c:v>2.1194341545881734E-2</c:v>
              </c:pt>
              <c:pt idx="34">
                <c:v>2.5185329454297634E-2</c:v>
              </c:pt>
              <c:pt idx="35">
                <c:v>2.9106308873585007E-2</c:v>
              </c:pt>
              <c:pt idx="36">
                <c:v>2.0368134023552642E-2</c:v>
              </c:pt>
              <c:pt idx="37">
                <c:v>2.9931024085032565E-2</c:v>
              </c:pt>
              <c:pt idx="38">
                <c:v>2.5617472580155232E-2</c:v>
              </c:pt>
              <c:pt idx="39">
                <c:v>-2.8463769977627118E-2</c:v>
              </c:pt>
              <c:pt idx="40">
                <c:v>-1.0019318774469821E-2</c:v>
              </c:pt>
              <c:pt idx="41">
                <c:v>-6.1139842550064216E-3</c:v>
              </c:pt>
              <c:pt idx="42">
                <c:v>-1.0589851361339164E-2</c:v>
              </c:pt>
              <c:pt idx="43">
                <c:v>-7.1832521570506236E-3</c:v>
              </c:pt>
              <c:pt idx="44">
                <c:v>-1.9988067959430977E-2</c:v>
              </c:pt>
              <c:pt idx="45">
                <c:v>9.0346145941984091E-3</c:v>
              </c:pt>
              <c:pt idx="46">
                <c:v>-5.9870805104773606E-3</c:v>
              </c:pt>
              <c:pt idx="47">
                <c:v>-6.2125728247295342E-3</c:v>
              </c:pt>
              <c:pt idx="48">
                <c:v>-5.9907726540675554E-4</c:v>
              </c:pt>
              <c:pt idx="49">
                <c:v>-1.2603733632273184E-2</c:v>
              </c:pt>
              <c:pt idx="50">
                <c:v>7.490046122917704E-4</c:v>
              </c:pt>
            </c:numLit>
          </c:val>
          <c:extLst>
            <c:ext xmlns:c16="http://schemas.microsoft.com/office/drawing/2014/chart" uri="{C3380CC4-5D6E-409C-BE32-E72D297353CC}">
              <c16:uniqueId val="{00000000-E061-4DFE-A2C1-1A6186B2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515295"/>
        <c:axId val="707279807"/>
      </c:barChart>
      <c:dateAx>
        <c:axId val="51151529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79807"/>
        <c:crosses val="autoZero"/>
        <c:auto val="1"/>
        <c:lblOffset val="100"/>
        <c:baseTimeUnit val="months"/>
      </c:dateAx>
      <c:valAx>
        <c:axId val="70727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15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Producer price</a:t>
            </a:r>
            <a:r>
              <a:rPr lang="en-US" baseline="0"/>
              <a:t> index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12 -month rate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 12 -month rate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mmm\-yy</c:formatCode>
              <c:ptCount val="57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  <c:pt idx="45">
                <c:v>44927</c:v>
              </c:pt>
              <c:pt idx="46">
                <c:v>44958</c:v>
              </c:pt>
              <c:pt idx="47">
                <c:v>44986</c:v>
              </c:pt>
              <c:pt idx="48">
                <c:v>45017</c:v>
              </c:pt>
              <c:pt idx="49">
                <c:v>45047</c:v>
              </c:pt>
              <c:pt idx="50">
                <c:v>45078</c:v>
              </c:pt>
              <c:pt idx="51">
                <c:v>45108</c:v>
              </c:pt>
              <c:pt idx="52">
                <c:v>45139</c:v>
              </c:pt>
              <c:pt idx="53">
                <c:v>45170</c:v>
              </c:pt>
              <c:pt idx="54">
                <c:v>45200</c:v>
              </c:pt>
              <c:pt idx="55">
                <c:v>45231</c:v>
              </c:pt>
              <c:pt idx="56">
                <c:v>45261</c:v>
              </c:pt>
            </c:numLit>
          </c:cat>
          <c:val>
            <c:numLit>
              <c:formatCode>0.0%</c:formatCode>
              <c:ptCount val="57"/>
              <c:pt idx="0">
                <c:v>8.9865202196704082E-3</c:v>
              </c:pt>
              <c:pt idx="1">
                <c:v>-7.3818897637795283E-3</c:v>
              </c:pt>
              <c:pt idx="2">
                <c:v>-1.909892262487746E-2</c:v>
              </c:pt>
              <c:pt idx="3">
                <c:v>-1.7621145374449448E-2</c:v>
              </c:pt>
              <c:pt idx="4">
                <c:v>-2.0648967551622502E-2</c:v>
              </c:pt>
              <c:pt idx="5">
                <c:v>-2.5540275049115858E-2</c:v>
              </c:pt>
              <c:pt idx="6">
                <c:v>-2.932551319648094E-2</c:v>
              </c:pt>
              <c:pt idx="7">
                <c:v>-1.631240731586758E-2</c:v>
              </c:pt>
              <c:pt idx="8">
                <c:v>-9.9502487562189053E-3</c:v>
              </c:pt>
              <c:pt idx="9">
                <c:v>1.0045203415370019E-3</c:v>
              </c:pt>
              <c:pt idx="10">
                <c:v>-1.2550200803212853E-2</c:v>
              </c:pt>
              <c:pt idx="11">
                <c:v>-3.8346613545816817E-2</c:v>
              </c:pt>
              <c:pt idx="12">
                <c:v>-8.2137555665512091E-2</c:v>
              </c:pt>
              <c:pt idx="13">
                <c:v>-6.4947942488844793E-2</c:v>
              </c:pt>
              <c:pt idx="14">
                <c:v>-4.543185222166761E-2</c:v>
              </c:pt>
              <c:pt idx="15">
                <c:v>-3.8365719980069699E-2</c:v>
              </c:pt>
              <c:pt idx="16">
                <c:v>-2.4598393574297075E-2</c:v>
              </c:pt>
              <c:pt idx="17">
                <c:v>-1.4616935483870996E-2</c:v>
              </c:pt>
              <c:pt idx="18">
                <c:v>-1.057401812688819E-2</c:v>
              </c:pt>
              <c:pt idx="19">
                <c:v>-3.5175879396984358E-3</c:v>
              </c:pt>
              <c:pt idx="20">
                <c:v>7.537688442211055E-3</c:v>
              </c:pt>
              <c:pt idx="21">
                <c:v>2.7596588058203714E-2</c:v>
              </c:pt>
              <c:pt idx="22">
                <c:v>7.0665988815455036E-2</c:v>
              </c:pt>
              <c:pt idx="23">
                <c:v>0.11341273951320563</c:v>
              </c:pt>
              <c:pt idx="24">
                <c:v>0.17466307277628032</c:v>
              </c:pt>
              <c:pt idx="25">
                <c:v>0.19247083775185583</c:v>
              </c:pt>
              <c:pt idx="26">
                <c:v>0.19717573221757331</c:v>
              </c:pt>
              <c:pt idx="27">
                <c:v>0.20129533678756473</c:v>
              </c:pt>
              <c:pt idx="28">
                <c:v>0.20131240349974255</c:v>
              </c:pt>
              <c:pt idx="29">
                <c:v>0.20551406649616369</c:v>
              </c:pt>
              <c:pt idx="30">
                <c:v>0.22374045801526721</c:v>
              </c:pt>
              <c:pt idx="31">
                <c:v>0.22686333837619768</c:v>
              </c:pt>
              <c:pt idx="32">
                <c:v>0.20368079800498751</c:v>
              </c:pt>
              <c:pt idx="33">
                <c:v>0.20338378906249996</c:v>
              </c:pt>
              <c:pt idx="34">
                <c:v>0.19971509971509974</c:v>
              </c:pt>
              <c:pt idx="35">
                <c:v>0.20936744186046516</c:v>
              </c:pt>
              <c:pt idx="36">
                <c:v>0.21757687012391003</c:v>
              </c:pt>
              <c:pt idx="37">
                <c:v>0.21498888394842142</c:v>
              </c:pt>
              <c:pt idx="38">
                <c:v>0.22433813892529475</c:v>
              </c:pt>
              <c:pt idx="39">
                <c:v>0.17435410825965067</c:v>
              </c:pt>
              <c:pt idx="40">
                <c:v>0.15479296531928111</c:v>
              </c:pt>
              <c:pt idx="41">
                <c:v>0.13671195444632095</c:v>
              </c:pt>
              <c:pt idx="42">
                <c:v>0.1022851558438857</c:v>
              </c:pt>
              <c:pt idx="43">
                <c:v>8.1673085697139491E-2</c:v>
              </c:pt>
              <c:pt idx="44">
                <c:v>6.8613314107185769E-2</c:v>
              </c:pt>
              <c:pt idx="45">
                <c:v>5.5888952457466425E-2</c:v>
              </c:pt>
              <c:pt idx="46">
                <c:v>2.37829494181904E-2</c:v>
              </c:pt>
              <c:pt idx="47">
                <c:v>-1.1353234825817064E-2</c:v>
              </c:pt>
              <c:pt idx="48">
                <c:v>-3.1668614074101945E-2</c:v>
              </c:pt>
              <c:pt idx="49">
                <c:v>-7.1659390084574226E-2</c:v>
              </c:pt>
              <c:pt idx="50">
                <c:v>-9.4169155507027508E-2</c:v>
              </c:pt>
              <c:pt idx="51">
                <c:v>-6.7722220997965266E-2</c:v>
              </c:pt>
              <c:pt idx="52">
                <c:v>-4.4022170612808158E-2</c:v>
              </c:pt>
              <c:pt idx="53">
                <c:v>-3.3740453456166317E-2</c:v>
              </c:pt>
              <c:pt idx="54">
                <c:v>-3.7798846303303685E-2</c:v>
              </c:pt>
              <c:pt idx="55">
                <c:v>-3.9193333257333048E-2</c:v>
              </c:pt>
              <c:pt idx="56">
                <c:v>-3.2214411179656968E-2</c:v>
              </c:pt>
            </c:numLit>
          </c:val>
          <c:extLst>
            <c:ext xmlns:c16="http://schemas.microsoft.com/office/drawing/2014/chart" uri="{C3380CC4-5D6E-409C-BE32-E72D297353CC}">
              <c16:uniqueId val="{00000000-4F28-4E89-9DD4-0FB4B8908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3600"/>
        <c:axId val="328294080"/>
      </c:barChart>
      <c:dateAx>
        <c:axId val="32829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294080"/>
        <c:crosses val="autoZero"/>
        <c:auto val="1"/>
        <c:lblOffset val="100"/>
        <c:baseTimeUnit val="months"/>
      </c:dateAx>
      <c:valAx>
        <c:axId val="32829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29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330200</xdr:colOff>
      <xdr:row>2</xdr:row>
      <xdr:rowOff>38100</xdr:rowOff>
    </xdr:from>
    <xdr:to>
      <xdr:col>29</xdr:col>
      <xdr:colOff>101600</xdr:colOff>
      <xdr:row>20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8B53FC-0AC7-48A6-AD62-9A0EC4E7C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838200</xdr:colOff>
      <xdr:row>2</xdr:row>
      <xdr:rowOff>38100</xdr:rowOff>
    </xdr:from>
    <xdr:to>
      <xdr:col>22</xdr:col>
      <xdr:colOff>495300</xdr:colOff>
      <xdr:row>20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721A4F-8688-4AC4-A9E6-3B9F854A7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25400</xdr:colOff>
      <xdr:row>20</xdr:row>
      <xdr:rowOff>101600</xdr:rowOff>
    </xdr:from>
    <xdr:to>
      <xdr:col>22</xdr:col>
      <xdr:colOff>508000</xdr:colOff>
      <xdr:row>37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E9648D-E22A-40C5-B218-E72E0B713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190500</xdr:colOff>
      <xdr:row>37</xdr:row>
      <xdr:rowOff>165100</xdr:rowOff>
    </xdr:from>
    <xdr:to>
      <xdr:col>21</xdr:col>
      <xdr:colOff>685800</xdr:colOff>
      <xdr:row>55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E3A50F-F41D-4A2A-96FE-20E34E826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482600</xdr:colOff>
      <xdr:row>20</xdr:row>
      <xdr:rowOff>114300</xdr:rowOff>
    </xdr:from>
    <xdr:to>
      <xdr:col>29</xdr:col>
      <xdr:colOff>139700</xdr:colOff>
      <xdr:row>37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ADC142-23E1-45FA-AEDD-3CAAAC632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203200</xdr:colOff>
      <xdr:row>37</xdr:row>
      <xdr:rowOff>38100</xdr:rowOff>
    </xdr:from>
    <xdr:to>
      <xdr:col>28</xdr:col>
      <xdr:colOff>723900</xdr:colOff>
      <xdr:row>54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212968E-D106-4797-8C74-0F21E9C3E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655326</xdr:colOff>
      <xdr:row>8</xdr:row>
      <xdr:rowOff>175260</xdr:rowOff>
    </xdr:from>
    <xdr:to>
      <xdr:col>16</xdr:col>
      <xdr:colOff>411480</xdr:colOff>
      <xdr:row>21</xdr:row>
      <xdr:rowOff>182880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1E43473-BD61-4BAE-B69B-8432BF4D6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655320</xdr:colOff>
      <xdr:row>3</xdr:row>
      <xdr:rowOff>45720</xdr:rowOff>
    </xdr:from>
    <xdr:to>
      <xdr:col>11</xdr:col>
      <xdr:colOff>167640</xdr:colOff>
      <xdr:row>17</xdr:row>
      <xdr:rowOff>88900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1C467C6-C39B-4492-A7E7-DF8828EBE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data.treasury.gov/datasets/debt-to-the-penny/debt-to-the-penny" TargetMode="External"/><Relationship Id="rId3" Type="http://schemas.openxmlformats.org/officeDocument/2006/relationships/hyperlink" Target="https://www.cuna.org/advocacy/credit-union---economic-data.html" TargetMode="External"/><Relationship Id="rId7" Type="http://schemas.openxmlformats.org/officeDocument/2006/relationships/hyperlink" Target="http://www.freddiemac.com/investors/financials/monthly-volume-summaries.html" TargetMode="External"/><Relationship Id="rId12" Type="http://schemas.openxmlformats.org/officeDocument/2006/relationships/hyperlink" Target="https://fred.stlouisfed.org/series/BOPGSTB" TargetMode="External"/><Relationship Id="rId2" Type="http://schemas.openxmlformats.org/officeDocument/2006/relationships/hyperlink" Target="https://www.federalreserve.gov/releases/cp/" TargetMode="External"/><Relationship Id="rId1" Type="http://schemas.openxmlformats.org/officeDocument/2006/relationships/hyperlink" Target="https://www.federalreserve.gov/releases/g20/current/g20.htm" TargetMode="External"/><Relationship Id="rId6" Type="http://schemas.openxmlformats.org/officeDocument/2006/relationships/hyperlink" Target="https://www.fanniemae.com/portal/about-fm/investor-relations/monthly-summary.html" TargetMode="External"/><Relationship Id="rId11" Type="http://schemas.openxmlformats.org/officeDocument/2006/relationships/hyperlink" Target="http://www.freddiemac.com/research/datasets/refinance-stats/index.page" TargetMode="External"/><Relationship Id="rId5" Type="http://schemas.openxmlformats.org/officeDocument/2006/relationships/hyperlink" Target="https://www.federalreserve.gov/releases/g19/current/default.htm" TargetMode="External"/><Relationship Id="rId10" Type="http://schemas.openxmlformats.org/officeDocument/2006/relationships/hyperlink" Target="https://www.ginniemae.gov/data_and_reports/reporting/Pages/monthly_rpb_reports.aspx" TargetMode="External"/><Relationship Id="rId4" Type="http://schemas.openxmlformats.org/officeDocument/2006/relationships/hyperlink" Target="https://www.federalreserve.gov/releases/h8/current/default.htm" TargetMode="External"/><Relationship Id="rId9" Type="http://schemas.openxmlformats.org/officeDocument/2006/relationships/hyperlink" Target="https://ihsmarkit.com/products/us-monthly-gdp-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1441-C2D3-054A-8008-42F2C77FDF29}">
  <dimension ref="A1:BJ148"/>
  <sheetViews>
    <sheetView tabSelected="1" workbookViewId="0">
      <pane xSplit="2" ySplit="3" topLeftCell="AY4" activePane="bottomRight" state="frozen"/>
      <selection activeCell="BB71" sqref="BB71"/>
      <selection pane="topRight" activeCell="BB71" sqref="BB71"/>
      <selection pane="bottomLeft" activeCell="BB71" sqref="BB71"/>
      <selection pane="bottomRight" activeCell="BL38" sqref="BL38"/>
    </sheetView>
  </sheetViews>
  <sheetFormatPr defaultColWidth="11.19921875" defaultRowHeight="15.6" x14ac:dyDescent="0.3"/>
  <cols>
    <col min="1" max="1" width="21.296875" customWidth="1"/>
    <col min="2" max="2" width="43.19921875" style="1" bestFit="1" customWidth="1"/>
    <col min="3" max="3" width="10.19921875" bestFit="1" customWidth="1"/>
    <col min="4" max="45" width="8.69921875" bestFit="1" customWidth="1"/>
    <col min="46" max="46" width="9.296875" customWidth="1"/>
    <col min="47" max="59" width="8.69921875" customWidth="1"/>
  </cols>
  <sheetData>
    <row r="1" spans="1:62" ht="16.05" customHeight="1" x14ac:dyDescent="0.3">
      <c r="A1" t="s">
        <v>0</v>
      </c>
      <c r="B1" s="1" t="s">
        <v>106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62" x14ac:dyDescent="0.3">
      <c r="P2" s="3"/>
      <c r="Q2" s="4"/>
    </row>
    <row r="3" spans="1:62" s="5" customFormat="1" x14ac:dyDescent="0.3">
      <c r="C3" s="6">
        <v>43556</v>
      </c>
      <c r="D3" s="6">
        <v>43586</v>
      </c>
      <c r="E3" s="6">
        <v>43617</v>
      </c>
      <c r="F3" s="6">
        <v>43647</v>
      </c>
      <c r="G3" s="6">
        <v>43678</v>
      </c>
      <c r="H3" s="6">
        <v>43709</v>
      </c>
      <c r="I3" s="6">
        <v>43739</v>
      </c>
      <c r="J3" s="6">
        <v>43770</v>
      </c>
      <c r="K3" s="6">
        <v>43800</v>
      </c>
      <c r="L3" s="6">
        <v>43831</v>
      </c>
      <c r="M3" s="6">
        <v>43862</v>
      </c>
      <c r="N3" s="6">
        <v>43891</v>
      </c>
      <c r="O3" s="6">
        <v>43922</v>
      </c>
      <c r="P3" s="6">
        <v>43952</v>
      </c>
      <c r="Q3" s="6">
        <v>43983</v>
      </c>
      <c r="R3" s="6">
        <v>44013</v>
      </c>
      <c r="S3" s="6">
        <v>44044</v>
      </c>
      <c r="T3" s="6">
        <v>44075</v>
      </c>
      <c r="U3" s="6">
        <v>44105</v>
      </c>
      <c r="V3" s="6">
        <v>44136</v>
      </c>
      <c r="W3" s="6">
        <v>44166</v>
      </c>
      <c r="X3" s="6">
        <v>44197</v>
      </c>
      <c r="Y3" s="6">
        <v>44228</v>
      </c>
      <c r="Z3" s="6">
        <v>44256</v>
      </c>
      <c r="AA3" s="6">
        <v>44287</v>
      </c>
      <c r="AB3" s="6">
        <v>44317</v>
      </c>
      <c r="AC3" s="6">
        <v>44348</v>
      </c>
      <c r="AD3" s="6">
        <v>44378</v>
      </c>
      <c r="AE3" s="6">
        <v>44409</v>
      </c>
      <c r="AF3" s="6">
        <v>44440</v>
      </c>
      <c r="AG3" s="6">
        <v>44470</v>
      </c>
      <c r="AH3" s="6">
        <v>44501</v>
      </c>
      <c r="AI3" s="6">
        <v>44531</v>
      </c>
      <c r="AJ3" s="6">
        <v>44562</v>
      </c>
      <c r="AK3" s="6">
        <v>44593</v>
      </c>
      <c r="AL3" s="6">
        <v>44621</v>
      </c>
      <c r="AM3" s="6">
        <v>44652</v>
      </c>
      <c r="AN3" s="6">
        <v>44682</v>
      </c>
      <c r="AO3" s="6">
        <v>44713</v>
      </c>
      <c r="AP3" s="6">
        <v>44743</v>
      </c>
      <c r="AQ3" s="6">
        <v>44774</v>
      </c>
      <c r="AR3" s="6">
        <v>44805</v>
      </c>
      <c r="AS3" s="6">
        <v>44835</v>
      </c>
      <c r="AT3" s="6">
        <v>44866</v>
      </c>
      <c r="AU3" s="6">
        <v>44896</v>
      </c>
      <c r="AV3" s="6">
        <v>44927</v>
      </c>
      <c r="AW3" s="6">
        <v>44958</v>
      </c>
      <c r="AX3" s="6">
        <v>44986</v>
      </c>
      <c r="AY3" s="6">
        <v>45017</v>
      </c>
      <c r="AZ3" s="6">
        <v>45047</v>
      </c>
      <c r="BA3" s="6">
        <v>45078</v>
      </c>
      <c r="BB3" s="6">
        <v>45108</v>
      </c>
      <c r="BC3" s="6">
        <v>45139</v>
      </c>
      <c r="BD3" s="6">
        <v>45170</v>
      </c>
      <c r="BE3" s="6">
        <v>45200</v>
      </c>
      <c r="BF3" s="6">
        <v>45231</v>
      </c>
      <c r="BG3" s="6">
        <v>45261</v>
      </c>
      <c r="BH3" s="6">
        <v>45292</v>
      </c>
      <c r="BI3" s="6">
        <v>45323</v>
      </c>
      <c r="BJ3" s="6">
        <v>45352</v>
      </c>
    </row>
    <row r="4" spans="1:62" s="7" customFormat="1" x14ac:dyDescent="0.3">
      <c r="B4" s="8" t="s">
        <v>1</v>
      </c>
      <c r="C4" s="9">
        <v>20918.312818919618</v>
      </c>
      <c r="D4" s="9">
        <v>20980.981363709499</v>
      </c>
      <c r="E4" s="9">
        <v>21051.376249983983</v>
      </c>
      <c r="F4" s="9">
        <v>21125.775122291798</v>
      </c>
      <c r="G4" s="9">
        <v>21199.524544987318</v>
      </c>
      <c r="H4" s="9">
        <v>21275.264249985947</v>
      </c>
      <c r="I4" s="9">
        <v>21348.769538531487</v>
      </c>
      <c r="J4" s="9">
        <v>21434.311807992024</v>
      </c>
      <c r="K4" s="9">
        <v>21521.394999996664</v>
      </c>
      <c r="L4" s="9">
        <v>21599.172831424239</v>
      </c>
      <c r="M4" s="9">
        <v>21684.553228083954</v>
      </c>
      <c r="N4" s="9">
        <v>21671.989999998634</v>
      </c>
      <c r="O4" s="9">
        <v>21477.239085575406</v>
      </c>
      <c r="P4" s="10">
        <v>21347.752597075174</v>
      </c>
      <c r="Q4" s="10">
        <v>21304.082000005208</v>
      </c>
      <c r="R4" s="7">
        <v>21284.199431986057</v>
      </c>
      <c r="S4" s="7">
        <v>21278.867280314083</v>
      </c>
      <c r="T4" s="7">
        <v>21292.421500002572</v>
      </c>
      <c r="U4" s="7">
        <v>21315.005430897239</v>
      </c>
      <c r="V4" s="7">
        <v>21311.598645108534</v>
      </c>
      <c r="W4" s="7">
        <v>21322.949499999184</v>
      </c>
      <c r="X4" s="7">
        <v>21366.028964431767</v>
      </c>
      <c r="Y4" s="7">
        <v>21384.541194941576</v>
      </c>
      <c r="Z4" s="7">
        <v>21546.367499992924</v>
      </c>
      <c r="AA4" s="7">
        <v>21894.368033167873</v>
      </c>
      <c r="AB4" s="7">
        <v>22183.639481149297</v>
      </c>
      <c r="AC4" s="7">
        <v>22391.172249988307</v>
      </c>
      <c r="AD4" s="7">
        <v>22579.527657327224</v>
      </c>
      <c r="AE4" s="7">
        <v>22761.957296666074</v>
      </c>
      <c r="AF4" s="7">
        <v>22936.505499991825</v>
      </c>
      <c r="AG4" s="7">
        <v>23137.104804804476</v>
      </c>
      <c r="AH4" s="7">
        <v>23360.644445004011</v>
      </c>
      <c r="AI4" s="7">
        <v>23594.0307499956</v>
      </c>
      <c r="AJ4" s="7">
        <v>23787.993052345952</v>
      </c>
      <c r="AK4" s="7">
        <v>24010.677946478885</v>
      </c>
      <c r="AL4" s="7">
        <v>24201.263499996505</v>
      </c>
      <c r="AM4" s="7">
        <v>24382.233729345058</v>
      </c>
      <c r="AN4" s="7">
        <v>24570.831243707249</v>
      </c>
      <c r="AO4" s="7">
        <v>24764.241249995743</v>
      </c>
      <c r="AP4" s="7">
        <v>24938.570599809886</v>
      </c>
      <c r="AQ4" s="7">
        <v>25131.244243634501</v>
      </c>
      <c r="AR4" s="7">
        <v>25305.657750000591</v>
      </c>
      <c r="AS4" s="7">
        <v>25458.498473090702</v>
      </c>
      <c r="AT4" s="7">
        <v>25615.241579784077</v>
      </c>
      <c r="AU4" s="7">
        <v>25744.108250002766</v>
      </c>
      <c r="AV4" s="7">
        <v>25900.073227239209</v>
      </c>
      <c r="AW4" s="7">
        <v>26051.73397949323</v>
      </c>
      <c r="AX4" s="7">
        <v>26190.229499998237</v>
      </c>
      <c r="AY4" s="7">
        <v>26326.384962257143</v>
      </c>
      <c r="AZ4" s="7">
        <v>26453.042871208298</v>
      </c>
      <c r="BA4" s="7">
        <v>26569.914250000307</v>
      </c>
      <c r="BB4" s="7">
        <v>26705.680311140324</v>
      </c>
      <c r="BC4" s="7">
        <v>26829.980413851608</v>
      </c>
      <c r="BD4" s="7">
        <v>26973.772808583541</v>
      </c>
      <c r="BE4" s="7">
        <v>27094.512641027075</v>
      </c>
      <c r="BF4" s="7">
        <v>27216.219881115172</v>
      </c>
      <c r="BG4" s="7">
        <v>27361.867378455296</v>
      </c>
    </row>
    <row r="5" spans="1:62" s="7" customFormat="1" x14ac:dyDescent="0.3">
      <c r="B5" s="8"/>
    </row>
    <row r="6" spans="1:62" s="10" customFormat="1" x14ac:dyDescent="0.3">
      <c r="B6" s="11" t="s">
        <v>105</v>
      </c>
      <c r="C6" s="12">
        <v>20320.923203236827</v>
      </c>
      <c r="D6" s="12">
        <v>20353.675445537334</v>
      </c>
      <c r="E6" s="12">
        <v>20395.186824486202</v>
      </c>
      <c r="F6" s="12">
        <v>20438.366132259584</v>
      </c>
      <c r="G6" s="12">
        <v>20482.60041515093</v>
      </c>
      <c r="H6" s="12">
        <v>20530.544247001522</v>
      </c>
      <c r="I6" s="12">
        <v>20577.808443091435</v>
      </c>
      <c r="J6" s="12">
        <v>20635.791163469392</v>
      </c>
      <c r="K6" s="12">
        <v>20692.112655316902</v>
      </c>
      <c r="L6" s="12">
        <v>20737.046447835903</v>
      </c>
      <c r="M6" s="12">
        <v>20791.345568028693</v>
      </c>
      <c r="N6" s="12">
        <v>20754.785554493708</v>
      </c>
      <c r="O6" s="12">
        <v>20559.890435393056</v>
      </c>
      <c r="P6" s="13">
        <v>20425.32832072915</v>
      </c>
      <c r="Q6" s="13">
        <v>20367.56014485575</v>
      </c>
      <c r="R6" s="14">
        <v>20329.234079177866</v>
      </c>
      <c r="S6" s="14">
        <v>20302.339841908441</v>
      </c>
      <c r="T6" s="14">
        <v>20291.410933653209</v>
      </c>
      <c r="U6" s="14">
        <v>20287.999609132417</v>
      </c>
      <c r="V6" s="14">
        <v>20256.826368031285</v>
      </c>
      <c r="W6" s="14">
        <v>20234.980516581603</v>
      </c>
      <c r="X6" s="14">
        <v>20239.856166103302</v>
      </c>
      <c r="Y6" s="14">
        <v>20215.06279453637</v>
      </c>
      <c r="Z6" s="14">
        <v>20316.511862737858</v>
      </c>
      <c r="AA6" s="14">
        <v>20576.254646906102</v>
      </c>
      <c r="AB6" s="14">
        <v>20771.648190663316</v>
      </c>
      <c r="AC6" s="14">
        <v>20885.333709135703</v>
      </c>
      <c r="AD6" s="14">
        <v>20978.427209509664</v>
      </c>
      <c r="AE6" s="14">
        <v>21059.521119330024</v>
      </c>
      <c r="AF6" s="14">
        <v>21128.195143302102</v>
      </c>
      <c r="AG6" s="14">
        <v>21208.720589713226</v>
      </c>
      <c r="AH6" s="14">
        <v>21305.202441010788</v>
      </c>
      <c r="AI6" s="14">
        <v>21409.093182317094</v>
      </c>
      <c r="AJ6" s="14">
        <v>21470.876871338554</v>
      </c>
      <c r="AK6" s="14">
        <v>21553.154570796876</v>
      </c>
      <c r="AL6" s="14">
        <v>21596.165354526216</v>
      </c>
      <c r="AM6" s="14">
        <v>21629.967183349239</v>
      </c>
      <c r="AN6" s="14">
        <v>21664.536770732382</v>
      </c>
      <c r="AO6" s="14">
        <v>21695.82916422428</v>
      </c>
      <c r="AP6" s="13">
        <v>21718.763574335273</v>
      </c>
      <c r="AQ6" s="13">
        <v>21761.484327488</v>
      </c>
      <c r="AR6" s="13">
        <v>21787.861001660698</v>
      </c>
      <c r="AS6" s="13">
        <v>21798.323749034684</v>
      </c>
      <c r="AT6" s="13">
        <v>21817.288174557732</v>
      </c>
      <c r="AU6" s="13">
        <v>21823.45691139769</v>
      </c>
      <c r="AV6" s="13">
        <v>21853.602986972957</v>
      </c>
      <c r="AW6" s="13">
        <v>21884.038601782609</v>
      </c>
      <c r="AX6" s="13">
        <v>21916.841825505689</v>
      </c>
      <c r="AY6" s="13">
        <v>21953.130477255665</v>
      </c>
      <c r="AZ6" s="13">
        <v>21997.598863358802</v>
      </c>
      <c r="BA6" s="13">
        <v>22046.191447637753</v>
      </c>
      <c r="BB6" s="13">
        <v>22105.032331022583</v>
      </c>
      <c r="BC6" s="10">
        <v>22148.187113151231</v>
      </c>
      <c r="BD6" s="10">
        <v>22206.113944217344</v>
      </c>
      <c r="BE6" s="10">
        <v>22255.853811505658</v>
      </c>
      <c r="BF6" s="10">
        <v>22311.351097842256</v>
      </c>
      <c r="BG6" s="10">
        <v>22381.210888662292</v>
      </c>
    </row>
    <row r="7" spans="1:62" s="10" customFormat="1" x14ac:dyDescent="0.3">
      <c r="B7" s="15"/>
      <c r="N7" s="16"/>
      <c r="O7" s="16"/>
      <c r="P7" s="16"/>
      <c r="Q7" s="17"/>
    </row>
    <row r="8" spans="1:62" s="10" customFormat="1" x14ac:dyDescent="0.3">
      <c r="B8" s="8" t="s">
        <v>2</v>
      </c>
      <c r="C8" s="10">
        <v>-593.11599999999999</v>
      </c>
      <c r="D8" s="10">
        <v>-603.8599999999999</v>
      </c>
      <c r="E8" s="10">
        <v>-609.846</v>
      </c>
      <c r="F8" s="10">
        <v>-609.23299999999995</v>
      </c>
      <c r="G8" s="10">
        <v>-609.24</v>
      </c>
      <c r="H8" s="10">
        <v>-606.04899999999998</v>
      </c>
      <c r="I8" s="10">
        <v>-596.37100000000009</v>
      </c>
      <c r="J8" s="10">
        <v>-587.33299999999997</v>
      </c>
      <c r="K8" s="10">
        <v>-576.34100000000001</v>
      </c>
      <c r="L8" s="10">
        <v>-571.88</v>
      </c>
      <c r="M8" s="10">
        <v>-564.34899999999993</v>
      </c>
      <c r="N8" s="10">
        <v>-559.41899999999998</v>
      </c>
      <c r="O8" s="10">
        <v>-561.59100000000001</v>
      </c>
      <c r="P8" s="10">
        <v>-564.05399999999986</v>
      </c>
      <c r="Q8" s="10">
        <v>-562.63599999999985</v>
      </c>
      <c r="R8" s="10">
        <v>-571.495</v>
      </c>
      <c r="S8" s="10">
        <v>-582.22199999999998</v>
      </c>
      <c r="T8" s="10">
        <v>-593.06499999999994</v>
      </c>
      <c r="U8" s="10">
        <v>-612.452</v>
      </c>
      <c r="V8" s="10">
        <v>-636.84100000000001</v>
      </c>
      <c r="W8" s="10">
        <v>-653.99000000000012</v>
      </c>
      <c r="X8" s="10">
        <v>-671.96400000000017</v>
      </c>
      <c r="Y8" s="10">
        <v>-696.33500000000004</v>
      </c>
      <c r="Z8" s="10">
        <v>-717.42900000000009</v>
      </c>
      <c r="AA8" s="10">
        <v>-731.08100000000002</v>
      </c>
      <c r="AB8" s="10">
        <v>-743.09300000000007</v>
      </c>
      <c r="AC8" s="10">
        <v>-764.95200000000011</v>
      </c>
      <c r="AD8" s="10">
        <v>-775.47200000000009</v>
      </c>
      <c r="AE8" s="10">
        <v>-786.17300000000012</v>
      </c>
      <c r="AF8" s="10">
        <v>-803.83900000000006</v>
      </c>
      <c r="AG8" s="10">
        <v>-809.0920000000001</v>
      </c>
      <c r="AH8" s="10">
        <v>-823.4860000000001</v>
      </c>
      <c r="AI8" s="10">
        <v>-841.57200000000012</v>
      </c>
      <c r="AJ8" s="10">
        <v>-865.74400000000003</v>
      </c>
      <c r="AK8" s="10">
        <v>-887.83200000000022</v>
      </c>
      <c r="AL8" s="10">
        <v>-924.42700000000013</v>
      </c>
      <c r="AM8" s="10">
        <v>-944.54500000000019</v>
      </c>
      <c r="AN8" s="10">
        <v>-962.2410000000001</v>
      </c>
      <c r="AO8" s="10">
        <v>-972.26100000000019</v>
      </c>
      <c r="AP8" s="10">
        <v>-974.59500000000003</v>
      </c>
      <c r="AQ8" s="10">
        <v>-970.09400000000005</v>
      </c>
      <c r="AR8" s="10">
        <v>-965.04900000000009</v>
      </c>
      <c r="AS8" s="10">
        <v>-976.01800000000026</v>
      </c>
      <c r="AT8" s="10">
        <v>-960.45700000000011</v>
      </c>
      <c r="AU8" s="10">
        <v>-951.18700000000013</v>
      </c>
      <c r="AV8" s="10">
        <v>-934.98</v>
      </c>
      <c r="AW8" s="10">
        <v>-918.09500000000003</v>
      </c>
      <c r="AX8" s="10">
        <v>-875.13700000000006</v>
      </c>
      <c r="AY8" s="10">
        <v>-861.29100000000005</v>
      </c>
      <c r="AZ8" s="10">
        <v>-843.46299999999997</v>
      </c>
      <c r="BA8" s="10">
        <v>-826.14399999999989</v>
      </c>
      <c r="BB8" s="10">
        <v>-819.43899999999985</v>
      </c>
      <c r="BC8" s="10">
        <v>-811.07099999999991</v>
      </c>
      <c r="BD8" s="10">
        <v>-801.28800000000001</v>
      </c>
      <c r="BE8" s="10">
        <v>-788.173</v>
      </c>
      <c r="BF8" s="10">
        <v>-787.01300000000003</v>
      </c>
      <c r="BG8" s="10">
        <v>-779.79500000000007</v>
      </c>
      <c r="BH8" s="10">
        <v>-777.1</v>
      </c>
      <c r="BI8" s="10">
        <v>-775.92599999999993</v>
      </c>
      <c r="BJ8" s="10">
        <v>0</v>
      </c>
    </row>
    <row r="9" spans="1:62" s="10" customFormat="1" x14ac:dyDescent="0.3">
      <c r="B9" s="15"/>
      <c r="N9" s="16"/>
      <c r="O9" s="16"/>
      <c r="P9" s="16"/>
      <c r="Q9" s="17"/>
    </row>
    <row r="10" spans="1:62" s="10" customFormat="1" x14ac:dyDescent="0.3">
      <c r="A10" s="18" t="s">
        <v>3</v>
      </c>
      <c r="B10" s="15" t="s">
        <v>4</v>
      </c>
      <c r="C10" s="16">
        <v>3.759679404743714E-3</v>
      </c>
      <c r="D10" s="16">
        <v>2.4683328566442496E-4</v>
      </c>
      <c r="E10" s="16">
        <v>-3.251128102281211E-4</v>
      </c>
      <c r="F10" s="16">
        <v>2.307876166182752E-3</v>
      </c>
      <c r="G10" s="16">
        <v>9.14770017435395E-4</v>
      </c>
      <c r="H10" s="16">
        <v>1.5388460997672415E-3</v>
      </c>
      <c r="I10" s="16">
        <v>2.8272822992628237E-3</v>
      </c>
      <c r="J10" s="16">
        <v>2.8154226050438316E-3</v>
      </c>
      <c r="K10" s="16">
        <v>2.9122185210892562E-3</v>
      </c>
      <c r="L10" s="16">
        <v>1.067161582183082E-3</v>
      </c>
      <c r="M10" s="16">
        <v>1.313217924652094E-3</v>
      </c>
      <c r="N10" s="16">
        <v>-4.2276447852618894E-3</v>
      </c>
      <c r="O10" s="16">
        <v>-7.8404028665504596E-3</v>
      </c>
      <c r="P10" s="16">
        <v>-1.0854032780739293E-3</v>
      </c>
      <c r="Q10" s="16">
        <v>4.5183077452237491E-3</v>
      </c>
      <c r="R10" s="16">
        <v>5.4629499929962034E-3</v>
      </c>
      <c r="S10" s="16">
        <v>3.7073155629855498E-3</v>
      </c>
      <c r="T10" s="16">
        <v>2.2554999498779192E-3</v>
      </c>
      <c r="U10" s="16">
        <v>1.1463698927874938E-3</v>
      </c>
      <c r="V10" s="16">
        <v>2.4822381642194903E-3</v>
      </c>
      <c r="W10" s="16">
        <v>4.2545851779452028E-3</v>
      </c>
      <c r="X10" s="16">
        <v>1.9579779011850034E-3</v>
      </c>
      <c r="Y10" s="16">
        <v>4.0568646721369757E-3</v>
      </c>
      <c r="Z10" s="16">
        <v>5.0344673214888606E-3</v>
      </c>
      <c r="AA10" s="16">
        <v>6.9533048960023569E-3</v>
      </c>
      <c r="AB10" s="16">
        <v>6.3729606525911291E-3</v>
      </c>
      <c r="AC10" s="16">
        <v>8.2398343092992005E-3</v>
      </c>
      <c r="AD10" s="16">
        <v>4.9138415156801092E-3</v>
      </c>
      <c r="AE10" s="16">
        <v>2.9228585924688005E-3</v>
      </c>
      <c r="AF10" s="16">
        <v>4.0250889881923877E-3</v>
      </c>
      <c r="AG10" s="16">
        <v>9.2994556149069707E-3</v>
      </c>
      <c r="AH10" s="16">
        <v>8.5553875427767639E-3</v>
      </c>
      <c r="AI10" s="16">
        <v>7.2059081990968931E-3</v>
      </c>
      <c r="AJ10" s="16">
        <v>5.6337426284151226E-3</v>
      </c>
      <c r="AK10" s="16">
        <v>7.5958780410072561E-3</v>
      </c>
      <c r="AL10" s="16">
        <v>1.060677948231315E-2</v>
      </c>
      <c r="AM10" s="16">
        <v>4.211397551060197E-3</v>
      </c>
      <c r="AN10" s="16">
        <v>8.9865772741753482E-3</v>
      </c>
      <c r="AO10" s="16">
        <v>1.2482881942895194E-2</v>
      </c>
      <c r="AP10" s="16">
        <v>-6.4407652985143721E-5</v>
      </c>
      <c r="AQ10" s="16">
        <v>7.8650199846099118E-4</v>
      </c>
      <c r="AR10" s="16">
        <v>3.8345714392176563E-3</v>
      </c>
      <c r="AS10" s="16">
        <v>5.1359751097552865E-3</v>
      </c>
      <c r="AT10" s="16">
        <v>2.6354397827189854E-3</v>
      </c>
      <c r="AU10" s="16">
        <v>5.4914146419861255E-4</v>
      </c>
      <c r="AV10" s="16">
        <v>5.1671284955088241E-3</v>
      </c>
      <c r="AW10" s="16">
        <v>3.8387779834596946E-3</v>
      </c>
      <c r="AX10" s="16">
        <v>7.7941288651421224E-4</v>
      </c>
      <c r="AY10" s="16">
        <v>4.2685190094913367E-3</v>
      </c>
      <c r="AZ10" s="16">
        <v>1.0988938461945499E-3</v>
      </c>
      <c r="BA10" s="16">
        <v>2.1030771512863277E-3</v>
      </c>
      <c r="BB10" s="16">
        <v>2.0559007641371961E-3</v>
      </c>
      <c r="BC10" s="16">
        <v>5.1177173470594497E-3</v>
      </c>
      <c r="BD10" s="16">
        <v>3.5958417568348723E-3</v>
      </c>
      <c r="BE10" s="16">
        <v>7.9078909687327521E-4</v>
      </c>
      <c r="BF10" s="16">
        <v>1.6030904201527489E-3</v>
      </c>
      <c r="BG10" s="16">
        <v>2.330987195802982E-3</v>
      </c>
      <c r="BH10" s="16">
        <v>3.0543301526840651E-3</v>
      </c>
      <c r="BI10" s="16">
        <v>4.4206209535494817E-3</v>
      </c>
      <c r="BJ10" s="16">
        <v>3.7806940274037462E-3</v>
      </c>
    </row>
    <row r="11" spans="1:62" s="10" customFormat="1" x14ac:dyDescent="0.3">
      <c r="B11" s="15" t="s">
        <v>5</v>
      </c>
      <c r="C11" s="16">
        <v>2.0005834702090507E-2</v>
      </c>
      <c r="D11" s="16">
        <v>1.795910555360614E-2</v>
      </c>
      <c r="E11" s="16">
        <v>1.671194894390041E-2</v>
      </c>
      <c r="F11" s="16">
        <v>1.8263313350370576E-2</v>
      </c>
      <c r="G11" s="16">
        <v>1.7376412106666416E-2</v>
      </c>
      <c r="H11" s="16">
        <v>1.6844977040391538E-2</v>
      </c>
      <c r="I11" s="16">
        <v>1.7339736996186215E-2</v>
      </c>
      <c r="J11" s="16">
        <v>2.092290394862913E-2</v>
      </c>
      <c r="K11" s="16">
        <v>2.3195274699624555E-2</v>
      </c>
      <c r="L11" s="16">
        <v>2.5122643638566519E-2</v>
      </c>
      <c r="M11" s="16">
        <v>2.339737643050854E-2</v>
      </c>
      <c r="N11" s="16">
        <v>1.5231420852062872E-2</v>
      </c>
      <c r="O11" s="16">
        <v>3.4987638745772381E-3</v>
      </c>
      <c r="P11" s="16">
        <v>2.1621960391076276E-3</v>
      </c>
      <c r="Q11" s="16">
        <v>7.0176675953028461E-3</v>
      </c>
      <c r="R11" s="16">
        <v>1.0187566946310128E-2</v>
      </c>
      <c r="S11" s="16">
        <v>1.3005983533565531E-2</v>
      </c>
      <c r="T11" s="16">
        <v>1.3730842725110227E-2</v>
      </c>
      <c r="U11" s="16">
        <v>1.2031654060780663E-2</v>
      </c>
      <c r="V11" s="16">
        <v>1.1695407536092365E-2</v>
      </c>
      <c r="W11" s="16">
        <v>1.3049530216912191E-2</v>
      </c>
      <c r="X11" s="16">
        <v>1.3951009246599023E-2</v>
      </c>
      <c r="Y11" s="16">
        <v>1.6729284154818381E-2</v>
      </c>
      <c r="Z11" s="16">
        <v>2.6186325779585698E-2</v>
      </c>
      <c r="AA11" s="16">
        <v>4.1487392923795455E-2</v>
      </c>
      <c r="AB11" s="16">
        <v>4.9263625277508459E-2</v>
      </c>
      <c r="AC11" s="16">
        <v>5.3150923721031466E-2</v>
      </c>
      <c r="AD11" s="16">
        <v>5.2575771647936642E-2</v>
      </c>
      <c r="AE11" s="16">
        <v>5.1753121072152873E-2</v>
      </c>
      <c r="AF11" s="16">
        <v>5.3610103442571784E-2</v>
      </c>
      <c r="AG11" s="16">
        <v>6.2190440693335999E-2</v>
      </c>
      <c r="AH11" s="16">
        <v>6.8625309032369339E-2</v>
      </c>
      <c r="AI11" s="16">
        <v>7.1765805996068771E-2</v>
      </c>
      <c r="AJ11" s="16">
        <v>7.5697666445729492E-2</v>
      </c>
      <c r="AK11" s="16">
        <v>7.9489193157373558E-2</v>
      </c>
      <c r="AL11" s="16">
        <v>8.5474312030500807E-2</v>
      </c>
      <c r="AM11" s="16">
        <v>8.2518594049904012E-2</v>
      </c>
      <c r="AN11" s="16">
        <v>8.5329965878443756E-2</v>
      </c>
      <c r="AO11" s="16">
        <v>8.9897437413176462E-2</v>
      </c>
      <c r="AP11" s="16">
        <v>8.4498187460017304E-2</v>
      </c>
      <c r="AQ11" s="16">
        <v>8.2188064768007565E-2</v>
      </c>
      <c r="AR11" s="16">
        <v>8.1982715499457834E-2</v>
      </c>
      <c r="AS11" s="16">
        <v>7.7519407887596939E-2</v>
      </c>
      <c r="AT11" s="16">
        <v>7.1194659952152087E-2</v>
      </c>
      <c r="AU11" s="16">
        <v>6.4114982479131721E-2</v>
      </c>
      <c r="AV11" s="16">
        <v>6.3621233046496015E-2</v>
      </c>
      <c r="AW11" s="16">
        <v>5.965522694923292E-2</v>
      </c>
      <c r="AX11" s="16">
        <v>4.9350902268451499E-2</v>
      </c>
      <c r="AY11" s="16">
        <v>4.9410591347951865E-2</v>
      </c>
      <c r="AZ11" s="16">
        <v>4.1206895959967016E-2</v>
      </c>
      <c r="BA11" s="16">
        <v>3.0532617391422275E-2</v>
      </c>
      <c r="BB11" s="16">
        <v>3.2717805117009162E-2</v>
      </c>
      <c r="BC11" s="16">
        <v>3.718721312697109E-2</v>
      </c>
      <c r="BD11" s="16">
        <v>3.6940551594278219E-2</v>
      </c>
      <c r="BE11" s="16">
        <v>3.2457874929078152E-2</v>
      </c>
      <c r="BF11" s="16">
        <v>3.1394819319064501E-2</v>
      </c>
      <c r="BG11" s="16">
        <v>3.3231597124613488E-2</v>
      </c>
      <c r="BH11" s="16">
        <v>3.1059809026621768E-2</v>
      </c>
      <c r="BI11" s="16">
        <v>3.1657429794798693E-2</v>
      </c>
      <c r="BJ11" s="16">
        <v>3.4751312370751332E-2</v>
      </c>
    </row>
    <row r="12" spans="1:62" s="10" customFormat="1" x14ac:dyDescent="0.3">
      <c r="B12" s="15"/>
      <c r="C12" s="16"/>
      <c r="N12" s="16"/>
      <c r="O12" s="16"/>
      <c r="P12" s="16"/>
      <c r="Q12" s="17"/>
    </row>
    <row r="13" spans="1:62" s="7" customFormat="1" x14ac:dyDescent="0.3">
      <c r="B13" s="15" t="s">
        <v>6</v>
      </c>
      <c r="C13" s="7">
        <v>22027.668000000001</v>
      </c>
      <c r="D13" s="7">
        <v>22026.423999999999</v>
      </c>
      <c r="E13" s="7">
        <v>22023.282999999999</v>
      </c>
      <c r="F13" s="7">
        <v>22022.368999999999</v>
      </c>
      <c r="G13" s="7">
        <v>22460.467000000001</v>
      </c>
      <c r="H13" s="7">
        <v>22719.401999999998</v>
      </c>
      <c r="I13" s="7">
        <v>23008.41</v>
      </c>
      <c r="J13" s="7">
        <v>23076.199000000001</v>
      </c>
      <c r="K13" s="7">
        <v>23201.38</v>
      </c>
      <c r="L13" s="7">
        <v>23223.812999999998</v>
      </c>
      <c r="M13" s="7">
        <v>23409.958999999999</v>
      </c>
      <c r="N13" s="7">
        <v>23686.870999999999</v>
      </c>
      <c r="O13" s="7">
        <v>24974.171999999999</v>
      </c>
      <c r="P13" s="7">
        <v>25746.26</v>
      </c>
      <c r="Q13" s="7">
        <v>26477.241000000002</v>
      </c>
      <c r="R13" s="7">
        <v>26524.953000000001</v>
      </c>
      <c r="S13" s="7">
        <v>26728.835999999999</v>
      </c>
      <c r="T13" s="7">
        <v>26945.391</v>
      </c>
      <c r="U13" s="7">
        <v>27135.476999999999</v>
      </c>
      <c r="V13" s="7">
        <v>27446.288</v>
      </c>
      <c r="W13" s="7">
        <v>27747.797999999999</v>
      </c>
      <c r="X13" s="7">
        <v>27784.553</v>
      </c>
      <c r="Y13" s="7">
        <v>27902.364000000001</v>
      </c>
      <c r="Z13" s="7">
        <v>28132.57</v>
      </c>
      <c r="AA13" s="7">
        <v>28174.714</v>
      </c>
      <c r="AB13" s="7">
        <v>28199.008000000002</v>
      </c>
      <c r="AC13" s="7">
        <v>28529.436000000002</v>
      </c>
      <c r="AD13" s="7">
        <v>28427.722000000002</v>
      </c>
      <c r="AE13" s="7">
        <v>28427.316999999999</v>
      </c>
      <c r="AF13" s="7">
        <v>28428.919000000002</v>
      </c>
      <c r="AG13" s="7">
        <v>28908.764999999999</v>
      </c>
      <c r="AH13" s="7">
        <v>28907.987000000001</v>
      </c>
      <c r="AI13" s="7">
        <v>29617.215</v>
      </c>
      <c r="AJ13" s="7">
        <v>30012.385999999999</v>
      </c>
      <c r="AK13" s="7">
        <v>30290.352999999999</v>
      </c>
      <c r="AL13" s="7">
        <v>30400.959999999999</v>
      </c>
      <c r="AM13" s="7">
        <v>30374.154999999999</v>
      </c>
      <c r="AN13" s="7">
        <v>30499.618999999999</v>
      </c>
      <c r="AO13" s="7">
        <v>30568.581999999999</v>
      </c>
      <c r="AP13" s="7">
        <v>30595.109</v>
      </c>
      <c r="AQ13" s="7">
        <v>30936.075000000001</v>
      </c>
      <c r="AR13" s="7">
        <v>30928.912</v>
      </c>
      <c r="AS13" s="7">
        <v>31238.300999999999</v>
      </c>
      <c r="AT13" s="7">
        <v>31413.322</v>
      </c>
      <c r="AU13" s="7">
        <v>31419.688999999998</v>
      </c>
      <c r="AV13" s="7">
        <v>31454.982</v>
      </c>
      <c r="AW13" s="7">
        <v>31459.291000000001</v>
      </c>
      <c r="AX13" s="7">
        <v>31458.437999999998</v>
      </c>
      <c r="AY13" s="7">
        <v>31457.814999999999</v>
      </c>
      <c r="AZ13" s="7">
        <v>31464.456999999999</v>
      </c>
      <c r="BA13" s="7">
        <v>32332.274000000001</v>
      </c>
      <c r="BB13" s="7">
        <v>32608.584999999999</v>
      </c>
      <c r="BC13" s="7">
        <v>32914.148999999998</v>
      </c>
      <c r="BD13" s="7">
        <v>33167.334000000003</v>
      </c>
      <c r="BE13" s="7">
        <v>33699.58</v>
      </c>
      <c r="BF13" s="7">
        <v>33878.678999999996</v>
      </c>
      <c r="BG13" s="7">
        <v>34001.493999999999</v>
      </c>
      <c r="BH13" s="7">
        <v>34191.15</v>
      </c>
      <c r="BI13" s="7">
        <v>34471.082999999999</v>
      </c>
      <c r="BJ13" s="7">
        <v>34586.533000000003</v>
      </c>
    </row>
    <row r="14" spans="1:62" s="7" customFormat="1" x14ac:dyDescent="0.3">
      <c r="A14" s="19" t="s">
        <v>7</v>
      </c>
      <c r="B14" s="8"/>
    </row>
    <row r="15" spans="1:62" s="20" customFormat="1" x14ac:dyDescent="0.3">
      <c r="B15" s="19" t="s">
        <v>8</v>
      </c>
      <c r="E15" s="20">
        <v>32152.661</v>
      </c>
      <c r="H15" s="20">
        <v>32522.929</v>
      </c>
      <c r="K15" s="20">
        <v>32798.455000000002</v>
      </c>
      <c r="N15" s="20">
        <v>33736.054000000004</v>
      </c>
      <c r="Q15" s="20">
        <v>34397.938000000002</v>
      </c>
      <c r="T15" s="20">
        <v>34606.040999999997</v>
      </c>
      <c r="W15" s="20">
        <v>34935.411999999997</v>
      </c>
      <c r="Z15" s="20">
        <v>35383.881999999998</v>
      </c>
      <c r="AC15" s="20">
        <v>36369.637999999999</v>
      </c>
      <c r="AF15" s="20">
        <v>36889.716</v>
      </c>
      <c r="AI15" s="20">
        <v>37666.055</v>
      </c>
      <c r="AL15" s="20">
        <v>38383.127999999997</v>
      </c>
      <c r="AO15" s="20">
        <v>39065.565000000002</v>
      </c>
      <c r="AR15" s="20">
        <v>39546.716</v>
      </c>
      <c r="AU15" s="20">
        <v>39989.171999999999</v>
      </c>
      <c r="AX15" s="20">
        <v>40281.351999999999</v>
      </c>
      <c r="BA15" s="20">
        <v>40506.797999999995</v>
      </c>
      <c r="BD15" s="20">
        <v>40727.483999999997</v>
      </c>
      <c r="BG15" s="20">
        <v>40877.284999999996</v>
      </c>
    </row>
    <row r="16" spans="1:62" s="20" customFormat="1" x14ac:dyDescent="0.3">
      <c r="B16" s="21" t="s">
        <v>9</v>
      </c>
      <c r="E16" s="20">
        <v>15579.054</v>
      </c>
      <c r="H16" s="20">
        <v>15768.446</v>
      </c>
      <c r="K16" s="20">
        <v>15951.620999999999</v>
      </c>
      <c r="N16" s="20">
        <v>16007.692999999999</v>
      </c>
      <c r="Q16" s="20">
        <v>16009.544</v>
      </c>
      <c r="T16" s="20">
        <v>16261.424999999999</v>
      </c>
      <c r="W16" s="20">
        <v>16526.643</v>
      </c>
      <c r="Z16" s="20">
        <v>16688.953000000001</v>
      </c>
      <c r="AC16" s="20">
        <v>17406.011999999999</v>
      </c>
      <c r="AF16" s="20">
        <v>17752.917000000001</v>
      </c>
      <c r="AI16" s="20">
        <v>18140.495999999999</v>
      </c>
      <c r="AL16" s="20">
        <v>18331.161</v>
      </c>
      <c r="AO16" s="20">
        <v>18686.846000000001</v>
      </c>
      <c r="AR16" s="20">
        <v>19011.411</v>
      </c>
      <c r="AU16" s="20">
        <v>19227.657999999999</v>
      </c>
      <c r="AX16" s="20">
        <v>19255.254000000001</v>
      </c>
      <c r="BA16" s="20">
        <v>19416.125</v>
      </c>
      <c r="BD16" s="20">
        <v>19589.310000000001</v>
      </c>
      <c r="BG16" s="20">
        <v>19751.28</v>
      </c>
    </row>
    <row r="17" spans="1:59" s="7" customFormat="1" x14ac:dyDescent="0.3">
      <c r="B17" s="22" t="s">
        <v>10</v>
      </c>
      <c r="E17" s="23">
        <v>10318.605</v>
      </c>
      <c r="H17" s="23">
        <v>10408.736999999999</v>
      </c>
      <c r="K17" s="23">
        <v>10478.73</v>
      </c>
      <c r="N17" s="23">
        <v>10519.902</v>
      </c>
      <c r="Q17" s="23">
        <v>10586.01</v>
      </c>
      <c r="T17" s="23">
        <v>10735.638999999999</v>
      </c>
      <c r="W17" s="23">
        <v>10864.951999999999</v>
      </c>
      <c r="Z17" s="23">
        <v>10980.68</v>
      </c>
      <c r="AC17" s="23">
        <v>11448.066000000001</v>
      </c>
      <c r="AF17" s="23">
        <v>11678.217000000001</v>
      </c>
      <c r="AI17" s="23">
        <v>11926.692999999999</v>
      </c>
      <c r="AL17" s="23">
        <v>12065.746999999999</v>
      </c>
      <c r="AO17" s="23">
        <v>12326.808999999999</v>
      </c>
      <c r="AR17" s="23">
        <v>12540.828</v>
      </c>
      <c r="AU17" s="23">
        <v>12696.7</v>
      </c>
      <c r="AX17" s="23">
        <v>12752.607</v>
      </c>
      <c r="BA17" s="23">
        <v>12844.593000000001</v>
      </c>
      <c r="BD17" s="23">
        <v>12963.545</v>
      </c>
      <c r="BG17" s="23">
        <v>13053.23</v>
      </c>
    </row>
    <row r="18" spans="1:59" s="7" customFormat="1" x14ac:dyDescent="0.3">
      <c r="B18" s="24" t="s">
        <v>11</v>
      </c>
    </row>
    <row r="19" spans="1:59" s="7" customFormat="1" x14ac:dyDescent="0.3">
      <c r="B19" s="22" t="s">
        <v>12</v>
      </c>
      <c r="E19" s="7">
        <v>4052.0909999999999</v>
      </c>
      <c r="H19" s="7">
        <v>4124.1350000000002</v>
      </c>
      <c r="K19" s="7">
        <v>4192.1909999999998</v>
      </c>
      <c r="N19" s="7">
        <v>4147.835</v>
      </c>
      <c r="Q19" s="7">
        <v>4097.3239999999996</v>
      </c>
      <c r="T19" s="7">
        <v>4142.6719999999996</v>
      </c>
      <c r="W19" s="7">
        <v>4184.8530000000001</v>
      </c>
      <c r="Z19" s="7">
        <v>4167.1909999999998</v>
      </c>
      <c r="AC19" s="7">
        <v>4385.1239999999998</v>
      </c>
      <c r="AF19" s="7">
        <v>4460.1409999999996</v>
      </c>
      <c r="AI19" s="7">
        <v>4548.5360000000001</v>
      </c>
      <c r="AL19" s="7">
        <v>4576.9549999999999</v>
      </c>
      <c r="AO19" s="7">
        <v>4694.0739999999996</v>
      </c>
      <c r="AR19" s="7">
        <v>4789.348</v>
      </c>
      <c r="AU19" s="7">
        <v>4894.0420000000004</v>
      </c>
      <c r="AX19" s="7">
        <v>4886.4799999999996</v>
      </c>
      <c r="BA19" s="7">
        <v>4940.7470000000003</v>
      </c>
      <c r="BD19" s="7">
        <v>4960.8770000000004</v>
      </c>
      <c r="BG19" s="7">
        <v>5019.6880000000001</v>
      </c>
    </row>
    <row r="20" spans="1:59" s="7" customFormat="1" x14ac:dyDescent="0.3">
      <c r="B20" s="22" t="s">
        <v>13</v>
      </c>
      <c r="E20" s="7">
        <v>1208.3580000000006</v>
      </c>
      <c r="H20" s="7">
        <v>1235.5740000000005</v>
      </c>
      <c r="K20" s="7">
        <v>1280.6999999999998</v>
      </c>
      <c r="N20" s="7">
        <v>1339.9559999999992</v>
      </c>
      <c r="Q20" s="7">
        <v>1326.21</v>
      </c>
      <c r="T20" s="7">
        <v>1383.1140000000005</v>
      </c>
      <c r="W20" s="7">
        <v>1476.8380000000006</v>
      </c>
      <c r="Z20" s="7">
        <v>1541.0820000000012</v>
      </c>
      <c r="AC20" s="7">
        <v>1572.8219999999983</v>
      </c>
      <c r="AF20" s="7">
        <v>1614.5590000000011</v>
      </c>
      <c r="AI20" s="7">
        <v>1665.2669999999998</v>
      </c>
      <c r="AL20" s="7">
        <v>1688.4590000000007</v>
      </c>
      <c r="AO20" s="7">
        <v>1665.9630000000025</v>
      </c>
      <c r="AR20" s="7">
        <v>1681.2350000000006</v>
      </c>
      <c r="AU20" s="7">
        <v>1636.9159999999983</v>
      </c>
      <c r="AX20" s="7">
        <v>1616.1670000000013</v>
      </c>
      <c r="BA20" s="7">
        <v>1630.7849999999989</v>
      </c>
      <c r="BD20" s="7">
        <v>1664.8880000000008</v>
      </c>
      <c r="BG20" s="7">
        <v>1678.3619999999992</v>
      </c>
    </row>
    <row r="21" spans="1:59" s="20" customFormat="1" x14ac:dyDescent="0.3">
      <c r="B21" s="21" t="s">
        <v>14</v>
      </c>
      <c r="E21" s="20">
        <v>16573.607</v>
      </c>
      <c r="H21" s="20">
        <v>16754.483</v>
      </c>
      <c r="K21" s="20">
        <v>16846.833999999999</v>
      </c>
      <c r="N21" s="20">
        <v>17728.361000000001</v>
      </c>
      <c r="Q21" s="20">
        <v>18388.394</v>
      </c>
      <c r="T21" s="20">
        <v>18344.616000000002</v>
      </c>
      <c r="W21" s="20">
        <v>18408.769</v>
      </c>
      <c r="Z21" s="20">
        <v>18694.929</v>
      </c>
      <c r="AC21" s="20">
        <v>18963.626</v>
      </c>
      <c r="AF21" s="20">
        <v>19136.798999999999</v>
      </c>
      <c r="AI21" s="20">
        <v>19525.559000000001</v>
      </c>
      <c r="AL21" s="20">
        <v>20051.967000000001</v>
      </c>
      <c r="AO21" s="20">
        <v>20378.719000000001</v>
      </c>
      <c r="AR21" s="20">
        <v>20535.305</v>
      </c>
      <c r="AU21" s="20">
        <v>20761.513999999999</v>
      </c>
      <c r="AX21" s="20">
        <v>21026.098000000002</v>
      </c>
      <c r="BA21" s="20">
        <v>21090.672999999999</v>
      </c>
      <c r="BD21" s="20">
        <v>21138.173999999999</v>
      </c>
      <c r="BG21" s="20">
        <v>21126.004999999997</v>
      </c>
    </row>
    <row r="22" spans="1:59" s="7" customFormat="1" x14ac:dyDescent="0.3">
      <c r="B22" s="22" t="s">
        <v>15</v>
      </c>
      <c r="E22" s="7">
        <v>5090.0429999999997</v>
      </c>
      <c r="H22" s="7">
        <v>5166.3019999999997</v>
      </c>
      <c r="K22" s="7">
        <v>5220.0450000000001</v>
      </c>
      <c r="N22" s="7">
        <v>5304.0510000000004</v>
      </c>
      <c r="Q22" s="7">
        <v>5379.7389999999996</v>
      </c>
      <c r="T22" s="7">
        <v>5451.7910000000002</v>
      </c>
      <c r="W22" s="7">
        <v>5551.433</v>
      </c>
      <c r="Z22" s="7">
        <v>5619.9889999999996</v>
      </c>
      <c r="AC22" s="7">
        <v>5719.7820000000002</v>
      </c>
      <c r="AF22" s="7">
        <v>5825.1049999999996</v>
      </c>
      <c r="AI22" s="7">
        <v>5993.35</v>
      </c>
      <c r="AL22" s="7">
        <v>6114.78</v>
      </c>
      <c r="AO22" s="7">
        <v>6266.9750000000004</v>
      </c>
      <c r="AR22" s="7">
        <v>6371.9059999999999</v>
      </c>
      <c r="AU22" s="7">
        <v>6475.299</v>
      </c>
      <c r="AX22" s="7">
        <v>6552.7250000000004</v>
      </c>
      <c r="BA22" s="7">
        <v>6609.8670000000002</v>
      </c>
      <c r="BD22" s="7">
        <v>6667.6840000000002</v>
      </c>
      <c r="BG22" s="7">
        <v>6715.14</v>
      </c>
    </row>
    <row r="23" spans="1:59" s="7" customFormat="1" x14ac:dyDescent="0.3">
      <c r="B23" s="22" t="s">
        <v>16</v>
      </c>
      <c r="E23" s="7">
        <v>6903.3649999999998</v>
      </c>
      <c r="H23" s="7">
        <v>6992.857</v>
      </c>
      <c r="K23" s="7">
        <v>6988.3649999999998</v>
      </c>
      <c r="N23" s="7">
        <v>7233.8540000000003</v>
      </c>
      <c r="Q23" s="7">
        <v>7637.1390000000001</v>
      </c>
      <c r="T23" s="7">
        <v>7659.5140000000001</v>
      </c>
      <c r="W23" s="7">
        <v>7684.3180000000002</v>
      </c>
      <c r="Z23" s="7">
        <v>7829.1880000000001</v>
      </c>
      <c r="AC23" s="7">
        <v>7874.6949999999997</v>
      </c>
      <c r="AF23" s="7">
        <v>7942.8959999999997</v>
      </c>
      <c r="AI23" s="7">
        <v>7932.9989999999998</v>
      </c>
      <c r="AL23" s="7">
        <v>8034.0339999999997</v>
      </c>
      <c r="AO23" s="7">
        <v>7998.3140000000003</v>
      </c>
      <c r="AR23" s="7">
        <v>8007.9470000000001</v>
      </c>
      <c r="AU23" s="7">
        <v>8011.8540000000003</v>
      </c>
      <c r="AX23" s="7">
        <v>8179.8190000000004</v>
      </c>
      <c r="BA23" s="7">
        <v>8198.6849999999995</v>
      </c>
      <c r="BD23" s="7">
        <v>8217.3960000000006</v>
      </c>
      <c r="BG23" s="7">
        <v>8248.5069999999996</v>
      </c>
    </row>
    <row r="24" spans="1:59" s="7" customFormat="1" x14ac:dyDescent="0.3">
      <c r="B24" s="22" t="s">
        <v>17</v>
      </c>
      <c r="E24" s="7">
        <v>4580.1990000000005</v>
      </c>
      <c r="H24" s="7">
        <v>4595.3240000000005</v>
      </c>
      <c r="K24" s="7">
        <v>4638.4239999999991</v>
      </c>
      <c r="N24" s="7">
        <v>5190.456000000001</v>
      </c>
      <c r="Q24" s="7">
        <v>5371.5160000000005</v>
      </c>
      <c r="T24" s="7">
        <v>5233.3110000000006</v>
      </c>
      <c r="W24" s="7">
        <v>5173.0179999999991</v>
      </c>
      <c r="Z24" s="7">
        <v>5245.7520000000004</v>
      </c>
      <c r="AC24" s="7">
        <v>5369.1490000000013</v>
      </c>
      <c r="AF24" s="7">
        <v>5368.7979999999998</v>
      </c>
      <c r="AI24" s="7">
        <v>5599.2100000000009</v>
      </c>
      <c r="AL24" s="7">
        <v>5903.1530000000021</v>
      </c>
      <c r="AO24" s="7">
        <v>6113.43</v>
      </c>
      <c r="AR24" s="7">
        <v>6155.4520000000011</v>
      </c>
      <c r="AU24" s="7">
        <v>6274.3609999999999</v>
      </c>
      <c r="AX24" s="7">
        <v>6293.554000000001</v>
      </c>
      <c r="BA24" s="7">
        <v>6282.1209999999992</v>
      </c>
      <c r="BD24" s="7">
        <v>6253.0939999999973</v>
      </c>
      <c r="BG24" s="7">
        <v>6162.3579999999984</v>
      </c>
    </row>
    <row r="25" spans="1:59" s="7" customFormat="1" x14ac:dyDescent="0.3">
      <c r="A25" s="7" t="s">
        <v>18</v>
      </c>
      <c r="B25" s="25" t="s">
        <v>19</v>
      </c>
      <c r="E25" s="7">
        <v>7729.6489999999994</v>
      </c>
      <c r="H25" s="7">
        <v>7829.5529999999999</v>
      </c>
      <c r="K25" s="7">
        <v>7916.7089999999998</v>
      </c>
      <c r="N25" s="7">
        <v>7996.9179999999988</v>
      </c>
      <c r="Q25" s="7">
        <v>8123.3679999999995</v>
      </c>
      <c r="T25" s="7">
        <v>8319.6309999999994</v>
      </c>
      <c r="W25" s="7">
        <v>8570.7899999999991</v>
      </c>
      <c r="Z25" s="7">
        <v>8783.8880000000008</v>
      </c>
      <c r="AC25" s="7">
        <v>9019.8709999999992</v>
      </c>
      <c r="AF25" s="7">
        <v>9211.3130000000001</v>
      </c>
      <c r="AI25" s="7">
        <v>9425.8849999999984</v>
      </c>
      <c r="AL25" s="7">
        <v>9644.9669999999987</v>
      </c>
      <c r="AO25" s="7">
        <v>9789.8469999999998</v>
      </c>
      <c r="AR25" s="7">
        <v>9911.5769999999993</v>
      </c>
      <c r="AU25" s="7">
        <v>10011.499</v>
      </c>
      <c r="AX25" s="7">
        <v>10039.811000000002</v>
      </c>
      <c r="BA25" s="7">
        <v>10121.212</v>
      </c>
      <c r="BD25" s="7">
        <v>10221.650999999998</v>
      </c>
      <c r="BG25" s="7">
        <v>10297.934999999999</v>
      </c>
    </row>
    <row r="26" spans="1:59" s="7" customFormat="1" x14ac:dyDescent="0.3">
      <c r="B26" s="22" t="s">
        <v>20</v>
      </c>
      <c r="E26" s="7">
        <v>6901.2389999999996</v>
      </c>
      <c r="H26" s="7">
        <v>6972.8909999999996</v>
      </c>
      <c r="K26" s="7">
        <v>7040.8140000000003</v>
      </c>
      <c r="N26" s="7">
        <v>7109.4259999999995</v>
      </c>
      <c r="Q26" s="7">
        <v>7208.4709999999995</v>
      </c>
      <c r="T26" s="7">
        <v>7377.5349999999999</v>
      </c>
      <c r="W26" s="7">
        <v>7584.2219999999998</v>
      </c>
      <c r="Z26" s="7">
        <v>7769.9439999999995</v>
      </c>
      <c r="AC26" s="7">
        <v>7990.902</v>
      </c>
      <c r="AF26" s="7">
        <v>8163.5010000000002</v>
      </c>
      <c r="AI26" s="7">
        <v>8357.06</v>
      </c>
      <c r="AL26" s="7">
        <v>8564.8709999999992</v>
      </c>
      <c r="AO26" s="7">
        <v>8699.7309999999998</v>
      </c>
      <c r="AR26" s="7">
        <v>8812.4089999999997</v>
      </c>
      <c r="AU26" s="7">
        <v>8883.2240000000002</v>
      </c>
      <c r="AX26" s="7">
        <v>8905.4369999999999</v>
      </c>
      <c r="BA26" s="7">
        <v>8970.18</v>
      </c>
      <c r="BD26" s="7">
        <v>9051.7379999999994</v>
      </c>
      <c r="BG26" s="7">
        <v>9109.4560000000001</v>
      </c>
    </row>
    <row r="27" spans="1:59" s="7" customFormat="1" x14ac:dyDescent="0.3">
      <c r="B27" s="22" t="s">
        <v>21</v>
      </c>
      <c r="E27" s="7">
        <v>703.14200000000005</v>
      </c>
      <c r="H27" s="7">
        <v>728.08999999999992</v>
      </c>
      <c r="K27" s="7">
        <v>744.19100000000003</v>
      </c>
      <c r="N27" s="7">
        <v>751.62799999999993</v>
      </c>
      <c r="Q27" s="7">
        <v>774.56999999999994</v>
      </c>
      <c r="T27" s="7">
        <v>797.61900000000003</v>
      </c>
      <c r="W27" s="7">
        <v>837.86699999999996</v>
      </c>
      <c r="Z27" s="7">
        <v>860.91399999999999</v>
      </c>
      <c r="AC27" s="7">
        <v>871.06899999999996</v>
      </c>
      <c r="AF27" s="7">
        <v>885.18900000000008</v>
      </c>
      <c r="AI27" s="7">
        <v>901.15700000000004</v>
      </c>
      <c r="AL27" s="7">
        <v>910.65800000000002</v>
      </c>
      <c r="AO27" s="7">
        <v>918.63300000000004</v>
      </c>
      <c r="AR27" s="7">
        <v>926.14400000000001</v>
      </c>
      <c r="AU27" s="7">
        <v>953.46499999999992</v>
      </c>
      <c r="AX27" s="7">
        <v>957.21800000000007</v>
      </c>
      <c r="BA27" s="7">
        <v>970.56899999999996</v>
      </c>
      <c r="BD27" s="7">
        <v>986.96199999999999</v>
      </c>
      <c r="BG27" s="7">
        <v>1002.4690000000001</v>
      </c>
    </row>
    <row r="28" spans="1:59" s="7" customFormat="1" x14ac:dyDescent="0.3">
      <c r="B28" s="22" t="s">
        <v>22</v>
      </c>
      <c r="E28" s="7">
        <v>125.268</v>
      </c>
      <c r="H28" s="7">
        <v>128.572</v>
      </c>
      <c r="K28" s="7">
        <v>131.70400000000001</v>
      </c>
      <c r="N28" s="7">
        <v>135.864</v>
      </c>
      <c r="Q28" s="7">
        <v>140.327</v>
      </c>
      <c r="T28" s="7">
        <v>144.477</v>
      </c>
      <c r="W28" s="7">
        <v>148.70099999999999</v>
      </c>
      <c r="Z28" s="7">
        <v>153.03</v>
      </c>
      <c r="AC28" s="7">
        <v>157.9</v>
      </c>
      <c r="AF28" s="7">
        <v>162.62299999999999</v>
      </c>
      <c r="AI28" s="7">
        <v>167.66799999999998</v>
      </c>
      <c r="AL28" s="7">
        <v>169.43800000000002</v>
      </c>
      <c r="AO28" s="7">
        <v>171.483</v>
      </c>
      <c r="AR28" s="7">
        <v>173.024</v>
      </c>
      <c r="AU28" s="7">
        <v>174.81</v>
      </c>
      <c r="AX28" s="7">
        <v>177.15600000000001</v>
      </c>
      <c r="BA28" s="7">
        <v>180.46299999999999</v>
      </c>
      <c r="BD28" s="7">
        <v>182.95099999999999</v>
      </c>
      <c r="BG28" s="7">
        <v>186.01</v>
      </c>
    </row>
    <row r="29" spans="1:59" s="7" customFormat="1" x14ac:dyDescent="0.3">
      <c r="B29" s="22"/>
    </row>
    <row r="30" spans="1:59" s="7" customFormat="1" ht="16.05" customHeight="1" x14ac:dyDescent="0.3">
      <c r="B30" s="26" t="s">
        <v>23</v>
      </c>
    </row>
    <row r="31" spans="1:59" s="20" customFormat="1" ht="16.05" customHeight="1" x14ac:dyDescent="0.3">
      <c r="A31" s="27"/>
      <c r="B31" s="28" t="s">
        <v>8</v>
      </c>
      <c r="C31" s="20">
        <v>30797.023316312905</v>
      </c>
      <c r="D31" s="20">
        <v>31048.25150829917</v>
      </c>
      <c r="E31" s="20">
        <v>33166.385999999999</v>
      </c>
      <c r="F31" s="20">
        <v>31294.044036340121</v>
      </c>
      <c r="G31" s="20">
        <v>31353.284959231303</v>
      </c>
      <c r="H31" s="20">
        <v>33545.091</v>
      </c>
      <c r="I31" s="20">
        <v>31599.053642568346</v>
      </c>
      <c r="J31" s="20">
        <v>31731.190566788668</v>
      </c>
      <c r="K31" s="20">
        <v>33899.777000000002</v>
      </c>
      <c r="L31" s="20">
        <v>31978.630608863154</v>
      </c>
      <c r="M31" s="20">
        <v>32123.445152703571</v>
      </c>
      <c r="N31" s="20">
        <v>34880.9</v>
      </c>
      <c r="O31" s="20">
        <v>33517.902124247645</v>
      </c>
      <c r="P31" s="20">
        <v>33598.508659528881</v>
      </c>
      <c r="Q31" s="20">
        <v>35735.495000000003</v>
      </c>
      <c r="R31" s="20">
        <v>33692.553863790847</v>
      </c>
      <c r="S31" s="20">
        <v>33755.690288288111</v>
      </c>
      <c r="T31" s="20">
        <v>35961.021000000001</v>
      </c>
      <c r="U31" s="20">
        <v>33991.17911134215</v>
      </c>
      <c r="V31" s="20">
        <v>34077.060257016696</v>
      </c>
      <c r="W31" s="20">
        <v>36277.793999999994</v>
      </c>
      <c r="X31" s="20">
        <v>34376.821593839457</v>
      </c>
      <c r="Y31" s="20">
        <v>34576.495596958288</v>
      </c>
      <c r="Z31" s="20">
        <v>36827.976000000002</v>
      </c>
      <c r="AA31" s="20">
        <v>35126.965590675616</v>
      </c>
      <c r="AB31" s="20">
        <v>35475.704225620037</v>
      </c>
      <c r="AC31" s="20">
        <v>37795.455999999998</v>
      </c>
      <c r="AD31" s="20">
        <v>35806.274397731126</v>
      </c>
      <c r="AE31" s="20">
        <v>36035.962824586139</v>
      </c>
      <c r="AF31" s="20">
        <v>38327.474000000002</v>
      </c>
      <c r="AG31" s="20">
        <v>36438.870813302623</v>
      </c>
      <c r="AH31" s="20">
        <v>36676.069792613976</v>
      </c>
      <c r="AI31" s="20">
        <v>39133.531999999999</v>
      </c>
      <c r="AJ31" s="20">
        <v>37227.223478854125</v>
      </c>
      <c r="AK31" s="20">
        <v>37428.416370276966</v>
      </c>
      <c r="AL31" s="20">
        <v>39895.807000000001</v>
      </c>
      <c r="AM31" s="20">
        <v>38021.955031997953</v>
      </c>
      <c r="AN31" s="20">
        <v>38166.784599462888</v>
      </c>
      <c r="AO31" s="20">
        <v>40550.269</v>
      </c>
      <c r="AP31" s="20">
        <v>38569.233768167818</v>
      </c>
      <c r="AQ31" s="20">
        <v>38753.772723709466</v>
      </c>
      <c r="AR31" s="20">
        <v>41031.31</v>
      </c>
      <c r="AS31" s="20">
        <v>38949.665261978153</v>
      </c>
      <c r="AT31" s="20">
        <v>38890.642572192184</v>
      </c>
      <c r="AU31" s="20">
        <v>41453.089999999997</v>
      </c>
      <c r="AV31" s="20">
        <v>39094.815129331801</v>
      </c>
      <c r="AW31" s="20">
        <v>39182.443243630325</v>
      </c>
      <c r="AX31" s="20">
        <v>41741.615000000005</v>
      </c>
      <c r="AY31" s="20">
        <v>39336.779471778776</v>
      </c>
      <c r="AZ31" s="20">
        <v>39430.038313791665</v>
      </c>
      <c r="BA31" s="20">
        <v>41964.21</v>
      </c>
      <c r="BB31" s="20">
        <v>39542.132996555811</v>
      </c>
      <c r="BC31" s="20">
        <v>39651.671535761889</v>
      </c>
      <c r="BD31" s="20">
        <v>42204.930999999997</v>
      </c>
      <c r="BE31" s="20">
        <v>39843.723280534046</v>
      </c>
      <c r="BF31" s="20">
        <v>39902.47229284545</v>
      </c>
      <c r="BG31" s="20">
        <v>42427.175035070381</v>
      </c>
    </row>
    <row r="32" spans="1:59" s="20" customFormat="1" ht="16.05" customHeight="1" x14ac:dyDescent="0.3">
      <c r="A32" s="27"/>
      <c r="B32" s="28" t="s">
        <v>9</v>
      </c>
      <c r="C32" s="20">
        <v>11133.318534939655</v>
      </c>
      <c r="D32" s="20">
        <v>13538.901856957254</v>
      </c>
      <c r="E32" s="20">
        <v>15579.054</v>
      </c>
      <c r="F32" s="20">
        <v>13637.687013713572</v>
      </c>
      <c r="G32" s="20">
        <v>13701.821861289045</v>
      </c>
      <c r="H32" s="20">
        <v>15768.446</v>
      </c>
      <c r="I32" s="20">
        <v>13803.484570966597</v>
      </c>
      <c r="J32" s="20">
        <v>13845.249882773909</v>
      </c>
      <c r="K32" s="20">
        <v>15951.620999999999</v>
      </c>
      <c r="L32" s="20">
        <v>13914.971243551827</v>
      </c>
      <c r="M32" s="20">
        <v>13903.7559449889</v>
      </c>
      <c r="N32" s="20">
        <v>16007.692999999999</v>
      </c>
      <c r="O32" s="20">
        <v>13986.002541613216</v>
      </c>
      <c r="P32" s="20">
        <v>13968.944354908221</v>
      </c>
      <c r="Q32" s="20">
        <v>16009.544</v>
      </c>
      <c r="R32" s="20">
        <v>14043.39105326826</v>
      </c>
      <c r="S32" s="20">
        <v>14128.240683439361</v>
      </c>
      <c r="T32" s="20">
        <v>16261.424999999999</v>
      </c>
      <c r="U32" s="20">
        <v>14319.164210592367</v>
      </c>
      <c r="V32" s="20">
        <v>14425.618851319663</v>
      </c>
      <c r="W32" s="20">
        <v>16526.643</v>
      </c>
      <c r="X32" s="20">
        <v>14530.520153048041</v>
      </c>
      <c r="Y32" s="20">
        <v>14542.580303911751</v>
      </c>
      <c r="Z32" s="20">
        <v>16688.953000000001</v>
      </c>
      <c r="AA32" s="20">
        <v>14870.472593519555</v>
      </c>
      <c r="AB32" s="20">
        <v>15101.366094824334</v>
      </c>
      <c r="AC32" s="20">
        <v>17406.011999999999</v>
      </c>
      <c r="AD32" s="20">
        <v>15354.817453395377</v>
      </c>
      <c r="AE32" s="20">
        <v>15510.39056504779</v>
      </c>
      <c r="AF32" s="20">
        <v>17752.917000000001</v>
      </c>
      <c r="AG32" s="20">
        <v>15751.233955211663</v>
      </c>
      <c r="AH32" s="20">
        <v>15869.009863681564</v>
      </c>
      <c r="AI32" s="20">
        <v>18140.495999999999</v>
      </c>
      <c r="AJ32" s="20">
        <v>16051.355510871388</v>
      </c>
      <c r="AK32" s="20">
        <v>16084.5006434917</v>
      </c>
      <c r="AL32" s="20">
        <v>18331.161</v>
      </c>
      <c r="AM32" s="20">
        <v>16286.050564737925</v>
      </c>
      <c r="AN32" s="20">
        <v>16347.600673976061</v>
      </c>
      <c r="AO32" s="20">
        <v>18686.846000000001</v>
      </c>
      <c r="AP32" s="20">
        <v>16635.812574480125</v>
      </c>
      <c r="AQ32" s="20">
        <v>16744.398094313241</v>
      </c>
      <c r="AR32" s="20">
        <v>19011.411</v>
      </c>
      <c r="AS32" s="20">
        <v>17756.626867646573</v>
      </c>
      <c r="AT32" s="20">
        <v>16038.654155042263</v>
      </c>
      <c r="AU32" s="20">
        <v>19227.657999999999</v>
      </c>
      <c r="AV32" s="20">
        <v>16742.699679354417</v>
      </c>
      <c r="AW32" s="20">
        <v>16732.41129059704</v>
      </c>
      <c r="AX32" s="20">
        <v>19255.254000000001</v>
      </c>
      <c r="AY32" s="20">
        <v>16799.630226226382</v>
      </c>
      <c r="AZ32" s="20">
        <v>16868.825080548231</v>
      </c>
      <c r="BA32" s="20">
        <v>19416.125</v>
      </c>
      <c r="BB32" s="20">
        <v>17000.329637741768</v>
      </c>
      <c r="BC32" s="20">
        <v>17083.830211106833</v>
      </c>
      <c r="BD32" s="20">
        <v>19589.310000000001</v>
      </c>
      <c r="BE32" s="20">
        <v>17194.242389481526</v>
      </c>
      <c r="BF32" s="20">
        <v>17237.958932955327</v>
      </c>
      <c r="BG32" s="20">
        <v>19703.367267092875</v>
      </c>
    </row>
    <row r="33" spans="1:62" s="20" customFormat="1" ht="16.05" customHeight="1" x14ac:dyDescent="0.3">
      <c r="A33" s="27"/>
      <c r="B33" s="28" t="s">
        <v>14</v>
      </c>
      <c r="C33" s="20">
        <v>19663.70478137325</v>
      </c>
      <c r="D33" s="20">
        <v>17509.349651341916</v>
      </c>
      <c r="E33" s="20">
        <v>17587.332000000002</v>
      </c>
      <c r="F33" s="20">
        <v>17656.357022626551</v>
      </c>
      <c r="G33" s="20">
        <v>17651.463097942258</v>
      </c>
      <c r="H33" s="20">
        <v>17776.645</v>
      </c>
      <c r="I33" s="20">
        <v>17795.569071601749</v>
      </c>
      <c r="J33" s="20">
        <v>17885.940684014757</v>
      </c>
      <c r="K33" s="20">
        <v>17948.155999999999</v>
      </c>
      <c r="L33" s="20">
        <v>18063.659365311327</v>
      </c>
      <c r="M33" s="20">
        <v>18219.689207714669</v>
      </c>
      <c r="N33" s="20">
        <v>18873.207000000002</v>
      </c>
      <c r="O33" s="20">
        <v>19531.899582634433</v>
      </c>
      <c r="P33" s="20">
        <v>19629.564304620661</v>
      </c>
      <c r="Q33" s="20">
        <v>19725.951000000001</v>
      </c>
      <c r="R33" s="20">
        <v>19649.16281052259</v>
      </c>
      <c r="S33" s="20">
        <v>19627.449604848749</v>
      </c>
      <c r="T33" s="20">
        <v>19699.596000000001</v>
      </c>
      <c r="U33" s="20">
        <v>19672.014900749782</v>
      </c>
      <c r="V33" s="20">
        <v>19651.441405697034</v>
      </c>
      <c r="W33" s="20">
        <v>19751.150999999998</v>
      </c>
      <c r="X33" s="20">
        <v>19846.30144079142</v>
      </c>
      <c r="Y33" s="20">
        <v>20033.915293046535</v>
      </c>
      <c r="Z33" s="20">
        <v>20139.023000000001</v>
      </c>
      <c r="AA33" s="20">
        <v>20256.492997156063</v>
      </c>
      <c r="AB33" s="20">
        <v>20374.338130795699</v>
      </c>
      <c r="AC33" s="20">
        <v>20389.444</v>
      </c>
      <c r="AD33" s="20">
        <v>20451.456944335747</v>
      </c>
      <c r="AE33" s="20">
        <v>20525.572259538349</v>
      </c>
      <c r="AF33" s="20">
        <v>20574.557000000001</v>
      </c>
      <c r="AG33" s="20">
        <v>20687.636858090962</v>
      </c>
      <c r="AH33" s="20">
        <v>20807.059928932413</v>
      </c>
      <c r="AI33" s="20">
        <v>20993.036</v>
      </c>
      <c r="AJ33" s="20">
        <v>21175.867967982736</v>
      </c>
      <c r="AK33" s="20">
        <v>21343.915726785264</v>
      </c>
      <c r="AL33" s="20">
        <v>21564.646000000001</v>
      </c>
      <c r="AM33" s="20">
        <v>21735.904467260028</v>
      </c>
      <c r="AN33" s="20">
        <v>21819.183925486825</v>
      </c>
      <c r="AO33" s="20">
        <v>21863.423000000003</v>
      </c>
      <c r="AP33" s="20">
        <v>21933.421193687693</v>
      </c>
      <c r="AQ33" s="20">
        <v>22009.374629396225</v>
      </c>
      <c r="AR33" s="20">
        <v>22019.898999999998</v>
      </c>
      <c r="AS33" s="20">
        <v>21193.038394331576</v>
      </c>
      <c r="AT33" s="20">
        <v>22851.988417149922</v>
      </c>
      <c r="AU33" s="20">
        <v>22225.432000000001</v>
      </c>
      <c r="AV33" s="20">
        <v>22352.115449977384</v>
      </c>
      <c r="AW33" s="20">
        <v>22450.031953033285</v>
      </c>
      <c r="AX33" s="20">
        <v>22486.361000000001</v>
      </c>
      <c r="AY33" s="20">
        <v>22537.149245552391</v>
      </c>
      <c r="AZ33" s="20">
        <v>22561.213233243434</v>
      </c>
      <c r="BA33" s="20">
        <v>22548.084999999999</v>
      </c>
      <c r="BB33" s="20">
        <v>22541.803358814042</v>
      </c>
      <c r="BC33" s="20">
        <v>22567.841324655055</v>
      </c>
      <c r="BD33" s="20">
        <v>22615.620999999999</v>
      </c>
      <c r="BE33" s="20">
        <v>22649.480891052517</v>
      </c>
      <c r="BF33" s="20">
        <v>22664.513359890123</v>
      </c>
      <c r="BG33" s="20">
        <v>22723.807767977505</v>
      </c>
    </row>
    <row r="34" spans="1:62" s="7" customFormat="1" ht="16.05" customHeight="1" x14ac:dyDescent="0.3">
      <c r="A34" s="27"/>
      <c r="B34" s="8"/>
    </row>
    <row r="35" spans="1:62" s="20" customFormat="1" ht="31.95" customHeight="1" x14ac:dyDescent="0.3">
      <c r="A35" s="29" t="s">
        <v>24</v>
      </c>
      <c r="B35" s="28"/>
    </row>
    <row r="36" spans="1:62" s="7" customFormat="1" x14ac:dyDescent="0.3">
      <c r="B36" s="8"/>
      <c r="AH36" s="2"/>
      <c r="AI36" s="2"/>
      <c r="AJ36" s="2"/>
      <c r="AK36" s="2"/>
      <c r="AL36" s="2"/>
      <c r="AM36" s="2"/>
      <c r="AN36" s="2"/>
    </row>
    <row r="37" spans="1:62" s="7" customFormat="1" x14ac:dyDescent="0.3">
      <c r="B37" s="8" t="s">
        <v>12</v>
      </c>
      <c r="C37" s="7">
        <v>0</v>
      </c>
      <c r="D37" s="7">
        <v>0</v>
      </c>
      <c r="E37" s="7">
        <v>1603.2928999999999</v>
      </c>
      <c r="F37" s="7">
        <v>0</v>
      </c>
      <c r="G37" s="7">
        <v>0</v>
      </c>
      <c r="H37" s="7">
        <v>1635.1319699999999</v>
      </c>
      <c r="I37" s="7">
        <v>0</v>
      </c>
      <c r="J37" s="7">
        <v>0</v>
      </c>
      <c r="K37" s="7">
        <v>1637.8806999999999</v>
      </c>
      <c r="L37" s="7">
        <v>0</v>
      </c>
      <c r="M37" s="7">
        <v>0</v>
      </c>
      <c r="N37" s="7">
        <v>1671.9687699999999</v>
      </c>
      <c r="O37" s="7">
        <v>0</v>
      </c>
      <c r="P37" s="7">
        <v>0</v>
      </c>
      <c r="Q37" s="7">
        <v>1672.50314</v>
      </c>
      <c r="R37" s="7">
        <v>0</v>
      </c>
      <c r="S37" s="7">
        <v>0</v>
      </c>
      <c r="T37" s="7">
        <v>1696.47462</v>
      </c>
      <c r="U37" s="7">
        <v>0</v>
      </c>
      <c r="V37" s="7">
        <v>0</v>
      </c>
      <c r="W37" s="7">
        <v>1693.86024</v>
      </c>
      <c r="X37" s="7">
        <v>0</v>
      </c>
      <c r="Y37" s="7">
        <v>0</v>
      </c>
      <c r="Z37" s="7">
        <v>1718.7065600000001</v>
      </c>
      <c r="AA37" s="7">
        <v>0</v>
      </c>
      <c r="AB37" s="7">
        <v>0</v>
      </c>
      <c r="AC37" s="7">
        <v>1719.0675100000001</v>
      </c>
      <c r="AD37" s="7">
        <v>0</v>
      </c>
      <c r="AE37" s="7">
        <v>0</v>
      </c>
      <c r="AF37" s="7">
        <v>1739.4438299999999</v>
      </c>
      <c r="AG37" s="7">
        <v>0</v>
      </c>
      <c r="AH37" s="7">
        <v>0</v>
      </c>
      <c r="AI37" s="7">
        <v>1733.41518</v>
      </c>
      <c r="AJ37" s="7">
        <v>0</v>
      </c>
      <c r="AK37" s="7">
        <v>0</v>
      </c>
      <c r="AL37" s="7">
        <v>1747.45551</v>
      </c>
      <c r="AM37" s="7">
        <v>0</v>
      </c>
      <c r="AN37" s="7">
        <v>0</v>
      </c>
      <c r="AO37" s="7">
        <v>1744.0070000000001</v>
      </c>
      <c r="AP37" s="7">
        <v>0</v>
      </c>
      <c r="AQ37" s="7">
        <v>0</v>
      </c>
      <c r="AR37" s="7">
        <v>1761.742</v>
      </c>
      <c r="AS37" s="7">
        <v>0</v>
      </c>
      <c r="AT37" s="7">
        <v>0</v>
      </c>
      <c r="AU37" s="7">
        <v>1764.0674100000001</v>
      </c>
      <c r="AV37" s="7">
        <v>0</v>
      </c>
      <c r="AW37" s="7">
        <v>0</v>
      </c>
      <c r="AX37" s="7">
        <v>1774.9099000000001</v>
      </c>
      <c r="AY37" s="7">
        <v>0</v>
      </c>
      <c r="AZ37" s="7">
        <v>0</v>
      </c>
      <c r="BA37" s="7">
        <v>1761.2435499999999</v>
      </c>
      <c r="BB37" s="7">
        <v>0</v>
      </c>
      <c r="BC37" s="7">
        <v>0</v>
      </c>
      <c r="BD37" s="7">
        <v>1732.5753400000001</v>
      </c>
      <c r="BE37" s="7">
        <v>0</v>
      </c>
      <c r="BF37" s="7">
        <v>0</v>
      </c>
      <c r="BG37" s="7">
        <v>1727.1576500000001</v>
      </c>
      <c r="BH37" s="7">
        <v>0</v>
      </c>
      <c r="BI37" s="7">
        <v>0</v>
      </c>
      <c r="BJ37" s="7">
        <v>0</v>
      </c>
    </row>
    <row r="38" spans="1:62" s="7" customFormat="1" x14ac:dyDescent="0.3">
      <c r="B38" s="8" t="s">
        <v>25</v>
      </c>
      <c r="E38" s="7">
        <v>1159.9539600000001</v>
      </c>
      <c r="H38" s="7">
        <v>1175.43849</v>
      </c>
      <c r="K38" s="7">
        <v>1184.1415300000001</v>
      </c>
      <c r="N38" s="7">
        <v>1183.90717</v>
      </c>
      <c r="Q38" s="7">
        <v>1197.4257700000001</v>
      </c>
      <c r="T38" s="7">
        <v>1218.4462599999999</v>
      </c>
      <c r="W38" s="7">
        <v>1224.4467500000001</v>
      </c>
      <c r="Z38" s="7">
        <v>1240.75369</v>
      </c>
      <c r="AC38" s="7">
        <v>1353.12681</v>
      </c>
      <c r="AF38" s="7">
        <v>1378.8639900000001</v>
      </c>
      <c r="AI38" s="7">
        <v>1392.70146</v>
      </c>
      <c r="AL38" s="7">
        <v>1410.55359</v>
      </c>
      <c r="AO38" s="7">
        <v>1445.1972800000001</v>
      </c>
      <c r="AR38" s="7">
        <v>1761.7</v>
      </c>
      <c r="AU38" s="7">
        <v>1762.2</v>
      </c>
      <c r="AX38" s="7">
        <v>1516.3954000000001</v>
      </c>
      <c r="BA38" s="7">
        <v>1535.1565499999999</v>
      </c>
      <c r="BB38" s="7">
        <v>0</v>
      </c>
      <c r="BC38" s="7">
        <v>0</v>
      </c>
      <c r="BD38" s="7">
        <v>1552.4249199999999</v>
      </c>
      <c r="BE38" s="7">
        <v>0</v>
      </c>
      <c r="BF38" s="7">
        <v>0</v>
      </c>
      <c r="BG38" s="7">
        <v>1555.9503299999999</v>
      </c>
      <c r="BH38" s="7">
        <v>0</v>
      </c>
      <c r="BI38" s="7">
        <v>0</v>
      </c>
      <c r="BJ38" s="7">
        <v>0</v>
      </c>
    </row>
    <row r="39" spans="1:62" s="7" customFormat="1" x14ac:dyDescent="0.3">
      <c r="B39" s="8" t="s">
        <v>26</v>
      </c>
      <c r="E39" s="7">
        <v>9810.1486999999997</v>
      </c>
      <c r="H39" s="7">
        <v>9892.6105000000007</v>
      </c>
      <c r="K39" s="7">
        <v>10074.5247</v>
      </c>
      <c r="N39" s="7">
        <v>10383.0255</v>
      </c>
      <c r="Q39" s="7">
        <v>10701.6373</v>
      </c>
      <c r="T39" s="7">
        <v>10486.4874</v>
      </c>
      <c r="W39" s="7">
        <v>10391.572199999999</v>
      </c>
      <c r="Z39" s="7">
        <v>10348.599800000002</v>
      </c>
      <c r="AC39" s="7">
        <v>10365.5419</v>
      </c>
      <c r="AF39" s="7">
        <v>10446.438599999999</v>
      </c>
      <c r="AI39" s="7">
        <v>10770.686</v>
      </c>
      <c r="AL39" s="7">
        <v>10939.0052</v>
      </c>
      <c r="AO39" s="7">
        <v>11393.2071</v>
      </c>
      <c r="AR39" s="7">
        <v>11671.977699999999</v>
      </c>
      <c r="AU39" s="7">
        <v>1417.5</v>
      </c>
      <c r="AX39" s="7">
        <v>12068.210300000001</v>
      </c>
      <c r="BA39" s="7">
        <v>12110.8771</v>
      </c>
      <c r="BB39" s="7">
        <v>12117.037300000002</v>
      </c>
      <c r="BC39" s="7">
        <v>12154.939199999999</v>
      </c>
      <c r="BD39" s="7">
        <v>12196.375099999999</v>
      </c>
      <c r="BE39" s="7">
        <v>12236.917600000001</v>
      </c>
      <c r="BF39" s="7">
        <v>12265.879500000001</v>
      </c>
      <c r="BG39" s="7">
        <v>12335.285900000001</v>
      </c>
      <c r="BH39" s="7">
        <v>12295.115300000001</v>
      </c>
      <c r="BI39" s="7">
        <v>12298.646400000001</v>
      </c>
      <c r="BJ39" s="7">
        <v>12305.379300000001</v>
      </c>
    </row>
    <row r="40" spans="1:62" s="7" customFormat="1" x14ac:dyDescent="0.3">
      <c r="B40" s="8"/>
    </row>
    <row r="41" spans="1:62" s="7" customFormat="1" x14ac:dyDescent="0.3">
      <c r="B41" s="18" t="s">
        <v>27</v>
      </c>
    </row>
    <row r="42" spans="1:62" s="7" customFormat="1" x14ac:dyDescent="0.3">
      <c r="B42" s="8" t="s">
        <v>28</v>
      </c>
      <c r="C42" s="30">
        <v>2353.5160000000001</v>
      </c>
      <c r="D42" s="30">
        <v>9749.7331999999988</v>
      </c>
      <c r="E42" s="30">
        <v>9810.1486999999997</v>
      </c>
      <c r="F42" s="30">
        <v>9830.6695</v>
      </c>
      <c r="G42" s="30">
        <v>9863.8613999999998</v>
      </c>
      <c r="H42" s="30">
        <v>9892.6436999999987</v>
      </c>
      <c r="I42" s="30">
        <v>9931.4399000000012</v>
      </c>
      <c r="J42" s="30">
        <v>9985.2819999999992</v>
      </c>
      <c r="K42" s="30">
        <v>10074.5844</v>
      </c>
      <c r="L42" s="30">
        <v>10048.562300000001</v>
      </c>
      <c r="M42" s="30">
        <v>10042.6057</v>
      </c>
      <c r="N42" s="30">
        <v>10382.3408</v>
      </c>
      <c r="O42" s="30">
        <v>10778.3148</v>
      </c>
      <c r="P42" s="7">
        <v>10829.3784</v>
      </c>
      <c r="Q42" s="7">
        <v>10700.009800000002</v>
      </c>
      <c r="R42" s="7">
        <v>10605.948400000001</v>
      </c>
      <c r="S42" s="7">
        <v>10536.0247</v>
      </c>
      <c r="T42" s="7">
        <v>10484.506800000001</v>
      </c>
      <c r="U42" s="7">
        <v>10411.431399999999</v>
      </c>
      <c r="V42" s="7">
        <v>10377.668300000001</v>
      </c>
      <c r="W42" s="7">
        <v>10391.848800000002</v>
      </c>
      <c r="X42" s="7">
        <v>10343.138000000001</v>
      </c>
      <c r="Y42" s="7">
        <v>10345.3532</v>
      </c>
      <c r="Z42" s="7">
        <v>10346.966699999999</v>
      </c>
      <c r="AA42" s="7">
        <v>10340.6031</v>
      </c>
      <c r="AB42" s="7">
        <v>10364.263199999999</v>
      </c>
      <c r="AC42" s="7">
        <v>10364.268199999999</v>
      </c>
      <c r="AD42" s="7">
        <v>10380.768900000001</v>
      </c>
      <c r="AE42" s="7">
        <v>10411.8367</v>
      </c>
      <c r="AF42" s="7">
        <v>10445.7459</v>
      </c>
      <c r="AG42" s="7">
        <v>10495.9635</v>
      </c>
      <c r="AH42" s="7">
        <v>10589.0594</v>
      </c>
      <c r="AI42" s="7">
        <v>10768.429199999999</v>
      </c>
      <c r="AJ42" s="7">
        <v>10788.583500000001</v>
      </c>
      <c r="AK42" s="7">
        <v>10814.352999999999</v>
      </c>
      <c r="AL42" s="7">
        <v>10934.3609</v>
      </c>
      <c r="AM42" s="7">
        <v>11075.2484</v>
      </c>
      <c r="AN42" s="7">
        <v>11211.8804</v>
      </c>
      <c r="AO42" s="7">
        <v>11386.8441</v>
      </c>
      <c r="AP42" s="7">
        <v>11489.2441</v>
      </c>
      <c r="AQ42" s="7">
        <v>11575.853499999999</v>
      </c>
      <c r="AR42" s="7">
        <v>11666.741400000001</v>
      </c>
      <c r="AS42" s="7">
        <v>11768.2256</v>
      </c>
      <c r="AT42" s="7">
        <v>2776.1131</v>
      </c>
      <c r="AU42" s="7">
        <v>2804.2318</v>
      </c>
      <c r="AV42" s="7">
        <v>2803.2714000000001</v>
      </c>
      <c r="AW42" s="7">
        <v>2808.7045000000003</v>
      </c>
      <c r="AX42" s="7">
        <v>2813.9627999999998</v>
      </c>
      <c r="AY42" s="7">
        <v>2803.1750000000002</v>
      </c>
      <c r="AZ42" s="7">
        <v>2789.9212000000002</v>
      </c>
      <c r="BA42" s="7">
        <v>2776.4483999999998</v>
      </c>
      <c r="BB42" s="7">
        <v>2759.5495000000001</v>
      </c>
      <c r="BC42" s="7">
        <v>2743.877</v>
      </c>
      <c r="BD42" s="7">
        <v>2737.2069999999999</v>
      </c>
      <c r="BE42" s="7">
        <v>2749.4957999999997</v>
      </c>
      <c r="BF42" s="7">
        <v>2751.4564</v>
      </c>
      <c r="BG42" s="7">
        <v>2764.0124000000001</v>
      </c>
      <c r="BH42" s="7">
        <v>2749.2712999999999</v>
      </c>
      <c r="BI42" s="7">
        <v>2769.0349999999999</v>
      </c>
      <c r="BJ42" s="7">
        <v>2763.4045000000001</v>
      </c>
    </row>
    <row r="43" spans="1:62" s="7" customFormat="1" x14ac:dyDescent="0.3">
      <c r="B43" s="8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62" s="7" customFormat="1" x14ac:dyDescent="0.3">
      <c r="B44" s="8" t="s">
        <v>29</v>
      </c>
      <c r="C44" s="7">
        <v>4450.2017999999998</v>
      </c>
      <c r="D44" s="7">
        <v>2353.2412000000004</v>
      </c>
      <c r="E44" s="7">
        <v>2355.8941</v>
      </c>
      <c r="F44" s="7">
        <v>2349.9744999999998</v>
      </c>
      <c r="G44" s="7">
        <v>2353.1567999999997</v>
      </c>
      <c r="H44" s="7">
        <v>2346.4058999999997</v>
      </c>
      <c r="I44" s="7">
        <v>2342.5122999999999</v>
      </c>
      <c r="J44" s="7">
        <v>2351.0583999999999</v>
      </c>
      <c r="K44" s="7">
        <v>2350.3964000000001</v>
      </c>
      <c r="L44" s="7">
        <v>2340.1196</v>
      </c>
      <c r="M44" s="7">
        <v>2346.0817999999999</v>
      </c>
      <c r="N44" s="7">
        <v>2577.7147999999997</v>
      </c>
      <c r="O44" s="7">
        <v>2956.5279999999998</v>
      </c>
      <c r="P44" s="7">
        <v>3064.2562000000003</v>
      </c>
      <c r="Q44" s="7">
        <v>2949.2673</v>
      </c>
      <c r="R44" s="7">
        <v>2863.9057000000003</v>
      </c>
      <c r="S44" s="7">
        <v>2802.2691</v>
      </c>
      <c r="T44" s="7">
        <v>2729.8274000000001</v>
      </c>
      <c r="U44" s="7">
        <v>2662.9009000000001</v>
      </c>
      <c r="V44" s="7">
        <v>2617.4331000000002</v>
      </c>
      <c r="W44" s="7">
        <v>2587.7056000000002</v>
      </c>
      <c r="X44" s="7">
        <v>2553.1261</v>
      </c>
      <c r="Y44" s="7">
        <v>2586.3956000000003</v>
      </c>
      <c r="Z44" s="7">
        <v>2602.8546000000001</v>
      </c>
      <c r="AA44" s="7">
        <v>2585.0529999999999</v>
      </c>
      <c r="AB44" s="7">
        <v>2565.2192999999997</v>
      </c>
      <c r="AC44" s="7">
        <v>2493.6959999999999</v>
      </c>
      <c r="AD44" s="7">
        <v>2452.6182999999996</v>
      </c>
      <c r="AE44" s="7">
        <v>2413.1044999999999</v>
      </c>
      <c r="AF44" s="7">
        <v>2387.0317</v>
      </c>
      <c r="AG44" s="7">
        <v>2386.1447000000003</v>
      </c>
      <c r="AH44" s="7">
        <v>2410.6046000000001</v>
      </c>
      <c r="AI44" s="7">
        <v>2464.2631000000001</v>
      </c>
      <c r="AJ44" s="7">
        <v>2469.9172000000003</v>
      </c>
      <c r="AK44" s="7">
        <v>2491.1617999999999</v>
      </c>
      <c r="AL44" s="7">
        <v>2545.5805</v>
      </c>
      <c r="AM44" s="7">
        <v>2589.1122</v>
      </c>
      <c r="AN44" s="7">
        <v>2625.8035</v>
      </c>
      <c r="AO44" s="7">
        <v>2680.8708999999999</v>
      </c>
      <c r="AP44" s="7">
        <v>2700.9746</v>
      </c>
      <c r="AQ44" s="7">
        <v>2710.4237000000003</v>
      </c>
      <c r="AR44" s="7">
        <v>2724.3159999999998</v>
      </c>
      <c r="AS44" s="7">
        <v>2750.7383999999997</v>
      </c>
      <c r="AT44" s="7">
        <v>5263.2129999999997</v>
      </c>
      <c r="AU44" s="7">
        <v>5358.0312999999996</v>
      </c>
      <c r="AV44" s="7">
        <v>5371.1157000000003</v>
      </c>
      <c r="AW44" s="7">
        <v>5395.2884000000004</v>
      </c>
      <c r="AX44" s="7">
        <v>5400.2067999999999</v>
      </c>
      <c r="AY44" s="7">
        <v>5408.5293000000001</v>
      </c>
      <c r="AZ44" s="7">
        <v>5441.2174000000005</v>
      </c>
      <c r="BA44" s="7">
        <v>5439.6710999999996</v>
      </c>
      <c r="BB44" s="7">
        <v>5452.4939999999997</v>
      </c>
      <c r="BC44" s="7">
        <v>5487.9764999999998</v>
      </c>
      <c r="BD44" s="7">
        <v>5502.9885999999997</v>
      </c>
      <c r="BE44" s="7">
        <v>5512.3265999999994</v>
      </c>
      <c r="BF44" s="7">
        <v>5524.8994000000002</v>
      </c>
      <c r="BG44" s="7">
        <v>5536.134</v>
      </c>
      <c r="BH44" s="7">
        <v>5546.4085000000005</v>
      </c>
      <c r="BI44" s="7">
        <v>5552.9061000000002</v>
      </c>
      <c r="BJ44" s="7">
        <v>5561.9938000000002</v>
      </c>
    </row>
    <row r="45" spans="1:62" s="7" customFormat="1" x14ac:dyDescent="0.3">
      <c r="B45" s="8"/>
    </row>
    <row r="46" spans="1:62" s="7" customFormat="1" x14ac:dyDescent="0.3">
      <c r="B46" s="8" t="s">
        <v>30</v>
      </c>
      <c r="C46" s="31">
        <v>2235.1907000000001</v>
      </c>
      <c r="D46" s="31">
        <v>4477.5015000000003</v>
      </c>
      <c r="E46" s="31">
        <v>4497.2667999999994</v>
      </c>
      <c r="F46" s="31">
        <v>4512.4957999999997</v>
      </c>
      <c r="G46" s="31">
        <v>4522.0892000000003</v>
      </c>
      <c r="H46" s="31">
        <v>4534.8779999999997</v>
      </c>
      <c r="I46" s="31">
        <v>4559.9225999999999</v>
      </c>
      <c r="J46" s="31">
        <v>4584.0245999999997</v>
      </c>
      <c r="K46" s="31">
        <v>4617.6794</v>
      </c>
      <c r="L46" s="31">
        <v>4620.5977999999996</v>
      </c>
      <c r="M46" s="31">
        <v>4623.2672000000002</v>
      </c>
      <c r="N46" s="31">
        <v>4644.9642000000003</v>
      </c>
      <c r="O46" s="31">
        <v>4666.2995999999994</v>
      </c>
      <c r="P46" s="7">
        <v>4666.7919000000002</v>
      </c>
      <c r="Q46" s="7">
        <v>4670.4674000000005</v>
      </c>
      <c r="R46" s="7">
        <v>4692.0280000000002</v>
      </c>
      <c r="S46" s="7">
        <v>4689.7704999999996</v>
      </c>
      <c r="T46" s="7">
        <v>4684.4390000000003</v>
      </c>
      <c r="U46" s="7">
        <v>4680.4934999999996</v>
      </c>
      <c r="V46" s="7">
        <v>4663.0510000000004</v>
      </c>
      <c r="W46" s="7">
        <v>4650.5653000000002</v>
      </c>
      <c r="X46" s="10">
        <v>4658.4305000000004</v>
      </c>
      <c r="Y46" s="10">
        <v>4639.0040999999992</v>
      </c>
      <c r="Z46" s="10">
        <v>4628.6318000000001</v>
      </c>
      <c r="AA46" s="10">
        <v>4628.6822999999995</v>
      </c>
      <c r="AB46" s="10">
        <v>4628.6268</v>
      </c>
      <c r="AC46" s="10">
        <v>4648.8574000000008</v>
      </c>
      <c r="AD46" s="10">
        <v>4668.6914999999999</v>
      </c>
      <c r="AE46" s="10">
        <v>4700.1035000000002</v>
      </c>
      <c r="AF46" s="10">
        <v>4718.2992999999997</v>
      </c>
      <c r="AG46" s="10">
        <v>4745.2324000000008</v>
      </c>
      <c r="AH46" s="10">
        <v>4771.1679999999997</v>
      </c>
      <c r="AI46" s="10">
        <v>4798.4425999999994</v>
      </c>
      <c r="AJ46" s="10">
        <v>4812.3865999999998</v>
      </c>
      <c r="AK46" s="10">
        <v>4826.1587</v>
      </c>
      <c r="AL46" s="10">
        <v>4852.6779999999999</v>
      </c>
      <c r="AM46" s="10">
        <v>4905.7080999999998</v>
      </c>
      <c r="AN46" s="10">
        <v>4959.6388999999999</v>
      </c>
      <c r="AO46" s="7">
        <v>5017.0580999999993</v>
      </c>
      <c r="AP46" s="7">
        <v>5071.0259999999998</v>
      </c>
      <c r="AQ46" s="7">
        <v>5128.0778</v>
      </c>
      <c r="AR46" s="7">
        <v>5171.4497999999994</v>
      </c>
      <c r="AS46" s="7">
        <v>5212.0598</v>
      </c>
      <c r="AT46" s="7">
        <v>2465.7497000000003</v>
      </c>
      <c r="AU46" s="7">
        <v>2485.6472000000003</v>
      </c>
      <c r="AV46" s="7">
        <v>2490.5837000000001</v>
      </c>
      <c r="AW46" s="7">
        <v>2495.2548999999999</v>
      </c>
      <c r="AX46" s="7">
        <v>2502.3177999999998</v>
      </c>
      <c r="AY46" s="7">
        <v>2515.6655000000001</v>
      </c>
      <c r="AZ46" s="7">
        <v>2534.9699000000001</v>
      </c>
      <c r="BA46" s="7">
        <v>2521.7306000000003</v>
      </c>
      <c r="BB46" s="7">
        <v>2529.5680000000002</v>
      </c>
      <c r="BC46" s="7">
        <v>2550.4322000000002</v>
      </c>
      <c r="BD46" s="7">
        <v>2561.23</v>
      </c>
      <c r="BE46" s="7">
        <v>2564.8402999999998</v>
      </c>
      <c r="BF46" s="7">
        <v>2570.1158</v>
      </c>
      <c r="BG46" s="7">
        <v>2574.9946</v>
      </c>
      <c r="BH46" s="7">
        <v>2578.7114999999999</v>
      </c>
      <c r="BI46" s="7">
        <v>2576.9393999999998</v>
      </c>
      <c r="BJ46" s="7">
        <v>2576.6529</v>
      </c>
    </row>
    <row r="47" spans="1:62" s="7" customFormat="1" x14ac:dyDescent="0.3">
      <c r="B47" s="8" t="s">
        <v>31</v>
      </c>
      <c r="C47" s="31">
        <v>344.995</v>
      </c>
      <c r="D47" s="31">
        <v>2247.2602000000002</v>
      </c>
      <c r="E47" s="31">
        <v>2259.4555</v>
      </c>
      <c r="F47" s="31">
        <v>2269.2897000000003</v>
      </c>
      <c r="G47" s="31">
        <v>2272.6763999999998</v>
      </c>
      <c r="H47" s="31">
        <v>2271.3723999999997</v>
      </c>
      <c r="I47" s="31">
        <v>2281.6262999999999</v>
      </c>
      <c r="J47" s="31">
        <v>2290.5982000000004</v>
      </c>
      <c r="K47" s="31">
        <v>2297.808</v>
      </c>
      <c r="L47" s="31">
        <v>2291.3447000000001</v>
      </c>
      <c r="M47" s="31">
        <v>2284.4292999999998</v>
      </c>
      <c r="N47" s="31">
        <v>2291.6442999999999</v>
      </c>
      <c r="O47" s="31">
        <v>2294.0291000000002</v>
      </c>
      <c r="P47" s="7">
        <v>2286.0676000000003</v>
      </c>
      <c r="Q47" s="7">
        <v>2286.4823999999999</v>
      </c>
      <c r="R47" s="7">
        <v>2303.2947999999997</v>
      </c>
      <c r="S47" s="7">
        <v>2297.08</v>
      </c>
      <c r="T47" s="7">
        <v>2287.2201</v>
      </c>
      <c r="U47" s="7">
        <v>2279.5499</v>
      </c>
      <c r="V47" s="7">
        <v>2258.8127000000004</v>
      </c>
      <c r="W47" s="7">
        <v>2243.4450000000002</v>
      </c>
      <c r="X47" s="7">
        <v>2245.2269000000001</v>
      </c>
      <c r="Y47" s="7">
        <v>2224.9221000000002</v>
      </c>
      <c r="Z47" s="7">
        <v>2212.8636000000001</v>
      </c>
      <c r="AA47" s="7">
        <v>2206.2572999999998</v>
      </c>
      <c r="AB47" s="7">
        <v>2197.6909999999998</v>
      </c>
      <c r="AC47" s="7">
        <v>2200.3433999999997</v>
      </c>
      <c r="AD47" s="7">
        <v>2212.6677999999997</v>
      </c>
      <c r="AE47" s="7">
        <v>2231.4087000000004</v>
      </c>
      <c r="AF47" s="7">
        <v>2234.261</v>
      </c>
      <c r="AG47" s="7">
        <v>2251.1178</v>
      </c>
      <c r="AH47" s="7">
        <v>2260.9012000000002</v>
      </c>
      <c r="AI47" s="7">
        <v>2267.7991000000002</v>
      </c>
      <c r="AJ47" s="7">
        <v>2266.6697000000004</v>
      </c>
      <c r="AK47" s="7">
        <v>2267.2547000000004</v>
      </c>
      <c r="AL47" s="7">
        <v>2276.8298999999997</v>
      </c>
      <c r="AM47" s="7">
        <v>2298.2239</v>
      </c>
      <c r="AN47" s="7">
        <v>2328.4960000000001</v>
      </c>
      <c r="AO47" s="7">
        <v>2358.6523999999999</v>
      </c>
      <c r="AP47" s="7">
        <v>2383.8027000000002</v>
      </c>
      <c r="AQ47" s="7">
        <v>2405.5454</v>
      </c>
      <c r="AR47" s="7">
        <v>2426.3821000000003</v>
      </c>
      <c r="AS47" s="7">
        <v>2444.0369000000001</v>
      </c>
      <c r="AT47" s="7">
        <v>442.96340000000004</v>
      </c>
      <c r="AU47" s="7">
        <v>451.10559999999998</v>
      </c>
      <c r="AV47" s="7">
        <v>455.46290000000005</v>
      </c>
      <c r="AW47" s="7">
        <v>461.65890000000002</v>
      </c>
      <c r="AX47" s="7">
        <v>465.73</v>
      </c>
      <c r="AY47" s="7">
        <v>465.95350000000002</v>
      </c>
      <c r="AZ47" s="7">
        <v>472.10559999999998</v>
      </c>
      <c r="BA47" s="7">
        <v>476.3646</v>
      </c>
      <c r="BB47" s="7">
        <v>475.87120000000004</v>
      </c>
      <c r="BC47" s="7">
        <v>480.61129999999997</v>
      </c>
      <c r="BD47" s="7">
        <v>482.43770000000001</v>
      </c>
      <c r="BE47" s="7">
        <v>484.3066</v>
      </c>
      <c r="BF47" s="7">
        <v>488.5138</v>
      </c>
      <c r="BG47" s="7">
        <v>488.54140000000001</v>
      </c>
      <c r="BH47" s="7">
        <v>487.20929999999998</v>
      </c>
      <c r="BI47" s="7">
        <v>489.4905</v>
      </c>
      <c r="BJ47" s="7">
        <v>487.90690000000001</v>
      </c>
    </row>
    <row r="48" spans="1:62" s="7" customFormat="1" x14ac:dyDescent="0.3">
      <c r="B48" s="8" t="s">
        <v>32</v>
      </c>
      <c r="C48" s="31"/>
      <c r="D48" s="31">
        <v>339.4008</v>
      </c>
      <c r="E48" s="31">
        <v>336.97899999999998</v>
      </c>
      <c r="F48" s="31">
        <v>333.87329999999997</v>
      </c>
      <c r="G48" s="31">
        <v>331.58580000000001</v>
      </c>
      <c r="H48" s="31">
        <v>329.54399999999998</v>
      </c>
      <c r="I48" s="31">
        <v>326.3929</v>
      </c>
      <c r="J48" s="31">
        <v>324.00049999999999</v>
      </c>
      <c r="K48" s="31">
        <v>321.99879999999996</v>
      </c>
      <c r="L48" s="31">
        <v>319.18490000000003</v>
      </c>
      <c r="M48" s="31">
        <v>316.29879999999997</v>
      </c>
      <c r="N48" s="31">
        <v>316.17340000000002</v>
      </c>
      <c r="O48" s="31">
        <v>314.97649999999999</v>
      </c>
      <c r="P48" s="7">
        <v>310.88640000000004</v>
      </c>
      <c r="Q48" s="7">
        <v>306.39979999999997</v>
      </c>
      <c r="R48" s="7">
        <v>302.90370000000001</v>
      </c>
      <c r="S48" s="7">
        <v>298.70850000000002</v>
      </c>
      <c r="T48" s="7">
        <v>295.15659999999997</v>
      </c>
      <c r="U48" s="7">
        <v>290.74440000000004</v>
      </c>
      <c r="V48" s="7">
        <v>286.4853</v>
      </c>
      <c r="W48" s="7">
        <v>283.05119999999999</v>
      </c>
      <c r="X48" s="7">
        <v>279.48149999999998</v>
      </c>
      <c r="Y48" s="7">
        <v>274.7921</v>
      </c>
      <c r="Z48" s="7">
        <v>270.24379999999996</v>
      </c>
      <c r="AA48" s="7">
        <v>266.57279999999997</v>
      </c>
      <c r="AB48" s="7">
        <v>264.05470000000003</v>
      </c>
      <c r="AC48" s="7">
        <v>261.72489999999999</v>
      </c>
      <c r="AD48" s="7">
        <v>258.64749999999998</v>
      </c>
      <c r="AE48" s="7">
        <v>256.18329999999997</v>
      </c>
      <c r="AF48" s="7">
        <v>254.40960000000001</v>
      </c>
      <c r="AG48" s="7">
        <v>252.10910000000001</v>
      </c>
      <c r="AH48" s="7">
        <v>251.44399999999999</v>
      </c>
      <c r="AI48" s="7">
        <v>250.23779999999999</v>
      </c>
      <c r="AJ48" s="7">
        <v>247.9879</v>
      </c>
      <c r="AK48" s="7">
        <v>246.79570000000001</v>
      </c>
      <c r="AL48" s="7">
        <v>246.12439999999998</v>
      </c>
      <c r="AM48" s="7">
        <v>246.5103</v>
      </c>
      <c r="AN48" s="7">
        <v>248.02289999999999</v>
      </c>
      <c r="AO48" s="7">
        <v>249.21929999999998</v>
      </c>
      <c r="AP48" s="7">
        <v>250.13339999999999</v>
      </c>
      <c r="AQ48" s="7">
        <v>251.37010000000001</v>
      </c>
      <c r="AR48" s="7">
        <v>253.45400000000001</v>
      </c>
      <c r="AS48" s="7">
        <v>253.80289999999999</v>
      </c>
      <c r="AT48" s="7">
        <v>8.1673085697139491</v>
      </c>
      <c r="AU48" s="7">
        <v>6.8613314107185772</v>
      </c>
      <c r="AV48" s="7">
        <v>5.5888952457466425</v>
      </c>
      <c r="AW48" s="7">
        <v>2.37829494181904</v>
      </c>
      <c r="AX48" s="7">
        <v>-1.1353234825817065</v>
      </c>
      <c r="AY48" s="7">
        <v>-3.1668614074101944</v>
      </c>
      <c r="AZ48" s="7">
        <v>-7.165939008457423</v>
      </c>
      <c r="BA48" s="7">
        <v>-9.4169155507027504</v>
      </c>
      <c r="BB48" s="7">
        <v>-6.7722220997965268</v>
      </c>
      <c r="BC48" s="7">
        <v>-4.4022170612808154</v>
      </c>
      <c r="BD48" s="7">
        <v>-3.3460496158985871</v>
      </c>
      <c r="BE48" s="7">
        <v>-3.7232938832947782</v>
      </c>
      <c r="BF48" s="7">
        <v>-3.914393308937246</v>
      </c>
      <c r="BG48" s="7">
        <v>-3.1206256761420264</v>
      </c>
      <c r="BH48" s="7">
        <v>-3.4496804712808338</v>
      </c>
      <c r="BI48" s="7">
        <v>-1.4373581681608503</v>
      </c>
      <c r="BJ48" s="7">
        <v>-0.74767954812458681</v>
      </c>
    </row>
    <row r="49" spans="2:62" s="7" customFormat="1" x14ac:dyDescent="0.3">
      <c r="B49" s="8" t="s">
        <v>33</v>
      </c>
      <c r="C49" s="31">
        <v>1511.4003</v>
      </c>
      <c r="D49" s="32">
        <v>2230.2413999999999</v>
      </c>
      <c r="E49" s="32">
        <v>2237.8112999999998</v>
      </c>
      <c r="F49" s="32">
        <v>2243.2060999999999</v>
      </c>
      <c r="G49" s="32">
        <v>2249.4127999999996</v>
      </c>
      <c r="H49" s="32">
        <v>2263.5056</v>
      </c>
      <c r="I49" s="32">
        <v>2278.2963999999997</v>
      </c>
      <c r="J49" s="32">
        <v>2293.4265</v>
      </c>
      <c r="K49" s="32">
        <v>2319.8714</v>
      </c>
      <c r="L49" s="32">
        <v>2329.2530999999999</v>
      </c>
      <c r="M49" s="32">
        <v>2338.8380000000002</v>
      </c>
      <c r="N49" s="32">
        <v>2353.3199</v>
      </c>
      <c r="O49" s="32">
        <v>2372.2705000000001</v>
      </c>
      <c r="P49" s="14">
        <v>2380.7242999999999</v>
      </c>
      <c r="Q49" s="14">
        <v>2383.9848999999999</v>
      </c>
      <c r="R49" s="14">
        <v>2388.7332000000001</v>
      </c>
      <c r="S49" s="14">
        <v>2392.6905000000002</v>
      </c>
      <c r="T49" s="14">
        <v>2397.2188999999998</v>
      </c>
      <c r="U49" s="14">
        <v>2400.9434999999999</v>
      </c>
      <c r="V49" s="14">
        <v>2404.2382000000002</v>
      </c>
      <c r="W49" s="14">
        <v>2407.1202999999996</v>
      </c>
      <c r="X49" s="14">
        <v>2413.2037</v>
      </c>
      <c r="Y49" s="14">
        <v>2414.0819999999999</v>
      </c>
      <c r="Z49" s="14">
        <v>2415.7681000000002</v>
      </c>
      <c r="AA49" s="14">
        <v>2422.4250000000002</v>
      </c>
      <c r="AB49" s="14">
        <v>2430.9357999999997</v>
      </c>
      <c r="AC49" s="14">
        <v>2448.5140000000001</v>
      </c>
      <c r="AD49" s="14">
        <v>2456.0237000000002</v>
      </c>
      <c r="AE49" s="14">
        <v>2468.6949</v>
      </c>
      <c r="AF49" s="14">
        <v>2484.0382</v>
      </c>
      <c r="AG49" s="14">
        <v>2494.1145999999999</v>
      </c>
      <c r="AH49" s="14">
        <v>2510.2667999999999</v>
      </c>
      <c r="AI49" s="14">
        <v>2530.6435000000001</v>
      </c>
      <c r="AJ49" s="14">
        <v>2545.7168999999999</v>
      </c>
      <c r="AK49" s="14">
        <v>2558.904</v>
      </c>
      <c r="AL49" s="14">
        <v>2575.848</v>
      </c>
      <c r="AM49" s="14">
        <v>2607.4842999999996</v>
      </c>
      <c r="AN49" s="14">
        <v>2631.1428999999998</v>
      </c>
      <c r="AO49" s="14">
        <v>2658.4057000000003</v>
      </c>
      <c r="AP49" s="14">
        <v>2687.2232999999997</v>
      </c>
      <c r="AQ49" s="14">
        <v>2722.5324000000001</v>
      </c>
      <c r="AR49" s="14">
        <v>2745.0677000000001</v>
      </c>
      <c r="AS49" s="7">
        <v>2768.0228999999999</v>
      </c>
      <c r="AT49" s="7">
        <v>1836.5273000000002</v>
      </c>
      <c r="AU49" s="7">
        <v>1867.2135000000001</v>
      </c>
      <c r="AV49" s="7">
        <v>1858.9291000000001</v>
      </c>
      <c r="AW49" s="7">
        <v>1849.2850000000001</v>
      </c>
      <c r="AX49" s="7">
        <v>1842.5338999999999</v>
      </c>
      <c r="AY49" s="7">
        <v>1857.6098000000002</v>
      </c>
      <c r="AZ49" s="7">
        <v>1866.2384999999999</v>
      </c>
      <c r="BA49" s="7">
        <v>1881.8028999999999</v>
      </c>
      <c r="BB49" s="7">
        <v>1880.4476000000002</v>
      </c>
      <c r="BC49" s="7">
        <v>1892.2875000000001</v>
      </c>
      <c r="BD49" s="7">
        <v>1901.1381000000001</v>
      </c>
      <c r="BE49" s="7">
        <v>1901.0777</v>
      </c>
      <c r="BF49" s="7">
        <v>1912.3883000000001</v>
      </c>
      <c r="BG49" s="7">
        <v>1932.9027000000001</v>
      </c>
      <c r="BH49" s="7">
        <v>1914.5331000000001</v>
      </c>
      <c r="BI49" s="7">
        <v>1901.8061000000002</v>
      </c>
      <c r="BJ49" s="7">
        <v>1885.3191999999999</v>
      </c>
    </row>
    <row r="50" spans="2:62" s="7" customFormat="1" x14ac:dyDescent="0.3">
      <c r="B50" s="8" t="s">
        <v>34</v>
      </c>
      <c r="C50" s="31">
        <v>804.98450000000003</v>
      </c>
      <c r="D50" s="31">
        <v>347.12379999999996</v>
      </c>
      <c r="E50" s="31">
        <v>347.42190000000005</v>
      </c>
      <c r="F50" s="31">
        <v>347.98040000000003</v>
      </c>
      <c r="G50" s="31">
        <v>348.31549999999999</v>
      </c>
      <c r="H50" s="31">
        <v>348.74079999999998</v>
      </c>
      <c r="I50" s="31">
        <v>349.81290000000001</v>
      </c>
      <c r="J50" s="31">
        <v>352.18470000000002</v>
      </c>
      <c r="K50" s="31">
        <v>351.8236</v>
      </c>
      <c r="L50" s="31">
        <v>351.07709999999997</v>
      </c>
      <c r="M50" s="31">
        <v>353.29700000000003</v>
      </c>
      <c r="N50" s="31">
        <v>356.42040000000003</v>
      </c>
      <c r="O50" s="31">
        <v>358.95620000000002</v>
      </c>
      <c r="P50" s="7">
        <v>364.00759999999997</v>
      </c>
      <c r="Q50" s="7">
        <v>368.88900000000001</v>
      </c>
      <c r="R50" s="7">
        <v>370.22199999999998</v>
      </c>
      <c r="S50" s="7">
        <v>372.8759</v>
      </c>
      <c r="T50" s="7">
        <v>373.8152</v>
      </c>
      <c r="U50" s="7">
        <v>374.3698</v>
      </c>
      <c r="V50" s="7">
        <v>375.62079999999997</v>
      </c>
      <c r="W50" s="7">
        <v>375.97219999999999</v>
      </c>
      <c r="X50" s="7">
        <v>375.02729999999997</v>
      </c>
      <c r="Y50" s="7">
        <v>376.19569999999999</v>
      </c>
      <c r="Z50" s="7">
        <v>375.94309999999996</v>
      </c>
      <c r="AA50" s="7">
        <v>376.13040000000001</v>
      </c>
      <c r="AB50" s="7">
        <v>379.27459999999996</v>
      </c>
      <c r="AC50" s="7">
        <v>381.74849999999998</v>
      </c>
      <c r="AD50" s="7">
        <v>380.9522</v>
      </c>
      <c r="AE50" s="7">
        <v>384.04919999999998</v>
      </c>
      <c r="AF50" s="7">
        <v>386.34640000000002</v>
      </c>
      <c r="AG50" s="7">
        <v>386.75749999999999</v>
      </c>
      <c r="AH50" s="7">
        <v>389.80930000000001</v>
      </c>
      <c r="AI50" s="7">
        <v>389.86290000000002</v>
      </c>
      <c r="AJ50" s="7">
        <v>388.65840000000003</v>
      </c>
      <c r="AK50" s="7">
        <v>392.89249999999998</v>
      </c>
      <c r="AL50" s="7">
        <v>395.2824</v>
      </c>
      <c r="AM50" s="7">
        <v>400.07420000000002</v>
      </c>
      <c r="AN50" s="7">
        <v>406.15899999999999</v>
      </c>
      <c r="AO50" s="7">
        <v>412.66079999999999</v>
      </c>
      <c r="AP50" s="7">
        <v>415.762</v>
      </c>
      <c r="AQ50" s="7">
        <v>421.84040000000005</v>
      </c>
      <c r="AR50" s="7">
        <v>427.4948</v>
      </c>
      <c r="AS50" s="7">
        <v>433.10390000000001</v>
      </c>
      <c r="AT50" s="7">
        <v>937.89859999999999</v>
      </c>
      <c r="AU50" s="7">
        <v>969.50850000000003</v>
      </c>
      <c r="AV50" s="7">
        <v>963.74019999999996</v>
      </c>
      <c r="AW50" s="7">
        <v>954.46350000000007</v>
      </c>
      <c r="AX50" s="7">
        <v>949.9162</v>
      </c>
      <c r="AY50" s="7">
        <v>964.07259999999997</v>
      </c>
      <c r="AZ50" s="7">
        <v>974.85270000000003</v>
      </c>
      <c r="BA50" s="7">
        <v>989.85300000000007</v>
      </c>
      <c r="BB50" s="7">
        <v>997.49930000000006</v>
      </c>
      <c r="BC50" s="7">
        <v>1008.2995999999999</v>
      </c>
      <c r="BD50" s="7">
        <v>1015.4491</v>
      </c>
      <c r="BE50" s="7">
        <v>1017.7644</v>
      </c>
      <c r="BF50" s="7">
        <v>1033.2864</v>
      </c>
      <c r="BG50" s="7">
        <v>1063.4643999999998</v>
      </c>
      <c r="BH50" s="7">
        <v>1049.8821</v>
      </c>
      <c r="BI50" s="7">
        <v>1039.8131000000001</v>
      </c>
      <c r="BJ50" s="7">
        <v>1030.7054000000001</v>
      </c>
    </row>
    <row r="51" spans="2:62" s="7" customFormat="1" x14ac:dyDescent="0.3">
      <c r="B51" s="8"/>
    </row>
    <row r="52" spans="2:62" s="7" customFormat="1" x14ac:dyDescent="0.3">
      <c r="B52" s="1" t="s">
        <v>35</v>
      </c>
      <c r="C52" s="30">
        <v>430.21590000000003</v>
      </c>
      <c r="D52" s="30">
        <v>1523.2366999999999</v>
      </c>
      <c r="E52" s="30">
        <v>1537.3428999999999</v>
      </c>
      <c r="F52" s="30">
        <v>1545.2661000000001</v>
      </c>
      <c r="G52" s="30">
        <v>1559.7778000000001</v>
      </c>
      <c r="H52" s="30">
        <v>1568.4183</v>
      </c>
      <c r="I52" s="30">
        <v>1577.1224999999999</v>
      </c>
      <c r="J52" s="30">
        <v>1590.1974</v>
      </c>
      <c r="K52" s="30">
        <v>1620.1633999999999</v>
      </c>
      <c r="L52" s="30">
        <v>1613.8487</v>
      </c>
      <c r="M52" s="30">
        <v>1602.0825</v>
      </c>
      <c r="N52" s="30">
        <v>1585.7381</v>
      </c>
      <c r="O52" s="30">
        <v>1537.1488999999999</v>
      </c>
      <c r="P52" s="7">
        <v>1509.636</v>
      </c>
      <c r="Q52" s="7">
        <v>1511.0853</v>
      </c>
      <c r="R52" s="7">
        <v>1515.0448999999999</v>
      </c>
      <c r="S52" s="7">
        <v>1516.3083999999999</v>
      </c>
      <c r="T52" s="7">
        <v>1519.6026000000002</v>
      </c>
      <c r="U52" s="7">
        <v>1519.7386000000001</v>
      </c>
      <c r="V52" s="7">
        <v>1526.1778999999999</v>
      </c>
      <c r="W52" s="7">
        <v>1550.4676000000002</v>
      </c>
      <c r="X52" s="7">
        <v>1538.7891000000002</v>
      </c>
      <c r="Y52" s="7">
        <v>1525.6745000000001</v>
      </c>
      <c r="Z52" s="7">
        <v>1512.0088000000001</v>
      </c>
      <c r="AA52" s="7">
        <v>1516.6691000000001</v>
      </c>
      <c r="AB52" s="7">
        <v>1537.8756000000001</v>
      </c>
      <c r="AC52" s="7">
        <v>1561.4676999999999</v>
      </c>
      <c r="AD52" s="7">
        <v>1578.0946999999999</v>
      </c>
      <c r="AE52" s="7">
        <v>1595.4069</v>
      </c>
      <c r="AF52" s="7">
        <v>1607.0478000000001</v>
      </c>
      <c r="AG52" s="7">
        <v>1620.9838</v>
      </c>
      <c r="AH52" s="7">
        <v>1643.4831999999999</v>
      </c>
      <c r="AI52" s="7">
        <v>1681.1743999999999</v>
      </c>
      <c r="AJ52" s="7">
        <v>1678.8138000000001</v>
      </c>
      <c r="AK52" s="7">
        <v>1678.3233</v>
      </c>
      <c r="AL52" s="7">
        <v>1685.7190000000001</v>
      </c>
      <c r="AM52" s="7">
        <v>1710.8706000000002</v>
      </c>
      <c r="AN52" s="7">
        <v>1729.7151999999999</v>
      </c>
      <c r="AO52" s="7">
        <v>1759.0713999999998</v>
      </c>
      <c r="AP52" s="7">
        <v>1778.6974</v>
      </c>
      <c r="AQ52" s="7">
        <v>1794.2048</v>
      </c>
      <c r="AR52" s="7">
        <v>1810.2635</v>
      </c>
      <c r="AS52" s="7">
        <v>1824.9848</v>
      </c>
      <c r="AT52" s="7">
        <v>524.16150000000005</v>
      </c>
      <c r="AU52" s="7">
        <v>521.76430000000005</v>
      </c>
      <c r="AV52" s="7">
        <v>518.49850000000004</v>
      </c>
      <c r="AW52" s="7">
        <v>517.97370000000001</v>
      </c>
      <c r="AX52" s="7">
        <v>515.96289999999999</v>
      </c>
      <c r="AY52" s="7">
        <v>514.44079999999997</v>
      </c>
      <c r="AZ52" s="7">
        <v>514.49509999999998</v>
      </c>
      <c r="BA52" s="7">
        <v>514.29349999999999</v>
      </c>
      <c r="BB52" s="7">
        <v>509.60550000000001</v>
      </c>
      <c r="BC52" s="7">
        <v>509.17849999999999</v>
      </c>
      <c r="BD52" s="7">
        <v>508.03750000000002</v>
      </c>
      <c r="BE52" s="7">
        <v>505.34770000000003</v>
      </c>
      <c r="BF52" s="7">
        <v>502.2808</v>
      </c>
      <c r="BG52" s="7">
        <v>499.80090000000001</v>
      </c>
      <c r="BH52" s="7">
        <v>498.55400000000003</v>
      </c>
      <c r="BI52" s="7">
        <v>496.28730000000002</v>
      </c>
      <c r="BJ52" s="7">
        <v>492.99690000000004</v>
      </c>
    </row>
    <row r="53" spans="2:62" s="7" customFormat="1" x14ac:dyDescent="0.3">
      <c r="B53" s="1" t="s">
        <v>36</v>
      </c>
      <c r="C53" s="30">
        <v>276.19990000000001</v>
      </c>
      <c r="D53" s="30">
        <v>811.15150000000006</v>
      </c>
      <c r="E53" s="30">
        <v>819.8143</v>
      </c>
      <c r="F53" s="30">
        <v>821.66969999999992</v>
      </c>
      <c r="G53" s="30">
        <v>829.59280000000001</v>
      </c>
      <c r="H53" s="30">
        <v>831.01210000000003</v>
      </c>
      <c r="I53" s="30">
        <v>835.45100000000002</v>
      </c>
      <c r="J53" s="30">
        <v>845.41059999999993</v>
      </c>
      <c r="K53" s="30">
        <v>873.06809999999996</v>
      </c>
      <c r="L53" s="30">
        <v>863.44259999999997</v>
      </c>
      <c r="M53" s="30">
        <v>849.9932</v>
      </c>
      <c r="N53" s="30">
        <v>833.43200000000002</v>
      </c>
      <c r="O53" s="30">
        <v>786.20640000000003</v>
      </c>
      <c r="P53" s="7">
        <v>761.42700000000002</v>
      </c>
      <c r="Q53" s="7">
        <v>759.06510000000003</v>
      </c>
      <c r="R53" s="7">
        <v>756.72239999999999</v>
      </c>
      <c r="S53" s="7">
        <v>753.75069999999994</v>
      </c>
      <c r="T53" s="7">
        <v>751.8759</v>
      </c>
      <c r="U53" s="7">
        <v>749.53710000000001</v>
      </c>
      <c r="V53" s="7">
        <v>755.22990000000004</v>
      </c>
      <c r="W53" s="7">
        <v>776.16750000000002</v>
      </c>
      <c r="X53" s="7">
        <v>758.90589999999997</v>
      </c>
      <c r="Y53" s="7">
        <v>743.76900000000001</v>
      </c>
      <c r="Z53" s="7">
        <v>728.73919999999998</v>
      </c>
      <c r="AA53" s="7">
        <v>726.85040000000004</v>
      </c>
      <c r="AB53" s="7">
        <v>738.4769</v>
      </c>
      <c r="AC53" s="7">
        <v>753.029</v>
      </c>
      <c r="AD53" s="7">
        <v>760.93150000000003</v>
      </c>
      <c r="AE53" s="7">
        <v>769.83569999999997</v>
      </c>
      <c r="AF53" s="7">
        <v>773.21680000000003</v>
      </c>
      <c r="AG53" s="7">
        <v>780.78369999999995</v>
      </c>
      <c r="AH53" s="7">
        <v>798.57460000000003</v>
      </c>
      <c r="AI53" s="7">
        <v>830.63280000000009</v>
      </c>
      <c r="AJ53" s="7">
        <v>823.16680000000008</v>
      </c>
      <c r="AK53" s="7">
        <v>816.97219999999993</v>
      </c>
      <c r="AL53" s="7">
        <v>818.44869999999992</v>
      </c>
      <c r="AM53" s="7">
        <v>838.79840000000002</v>
      </c>
      <c r="AN53" s="7">
        <v>853.72090000000003</v>
      </c>
      <c r="AO53" s="7">
        <v>875.85090000000002</v>
      </c>
      <c r="AP53" s="7">
        <v>890.95450000000005</v>
      </c>
      <c r="AQ53" s="7">
        <v>903.20369999999991</v>
      </c>
      <c r="AR53" s="7">
        <v>913.39350000000002</v>
      </c>
      <c r="AS53" s="7">
        <v>923.0326</v>
      </c>
      <c r="AT53" s="7">
        <v>374.46719999999999</v>
      </c>
      <c r="AU53" s="7">
        <v>375.94059999999996</v>
      </c>
      <c r="AV53" s="7">
        <v>376.69049999999999</v>
      </c>
      <c r="AW53" s="7">
        <v>376.84790000000004</v>
      </c>
      <c r="AX53" s="7">
        <v>376.65480000000002</v>
      </c>
      <c r="AY53" s="7">
        <v>379.09640000000002</v>
      </c>
      <c r="AZ53" s="7">
        <v>376.89070000000004</v>
      </c>
      <c r="BA53" s="7">
        <v>377.65640000000002</v>
      </c>
      <c r="BB53" s="7">
        <v>373.34280000000001</v>
      </c>
      <c r="BC53" s="7">
        <v>374.80940000000004</v>
      </c>
      <c r="BD53" s="7">
        <v>377.6515</v>
      </c>
      <c r="BE53" s="7">
        <v>377.96559999999999</v>
      </c>
      <c r="BF53" s="7">
        <v>376.82120000000003</v>
      </c>
      <c r="BG53" s="7">
        <v>369.63740000000001</v>
      </c>
      <c r="BH53" s="7">
        <v>366.09699999999998</v>
      </c>
      <c r="BI53" s="7">
        <v>365.70570000000004</v>
      </c>
      <c r="BJ53" s="7">
        <v>361.61680000000001</v>
      </c>
    </row>
    <row r="54" spans="2:62" s="7" customFormat="1" x14ac:dyDescent="0.3">
      <c r="B54" s="1" t="s">
        <v>37</v>
      </c>
      <c r="C54" s="30">
        <v>1385.2019</v>
      </c>
      <c r="D54" s="30">
        <v>433.37440000000004</v>
      </c>
      <c r="E54" s="30">
        <v>435.86759999999998</v>
      </c>
      <c r="F54" s="30">
        <v>439.53629999999998</v>
      </c>
      <c r="G54" s="30">
        <v>443.16329999999999</v>
      </c>
      <c r="H54" s="30">
        <v>446.87849999999997</v>
      </c>
      <c r="I54" s="30">
        <v>449.7081</v>
      </c>
      <c r="J54" s="30">
        <v>450.76549999999997</v>
      </c>
      <c r="K54" s="30">
        <v>451.40350000000001</v>
      </c>
      <c r="L54" s="30">
        <v>453.48290000000003</v>
      </c>
      <c r="M54" s="30">
        <v>454.03459999999995</v>
      </c>
      <c r="N54" s="30">
        <v>455.4074</v>
      </c>
      <c r="O54" s="30">
        <v>453.80890000000005</v>
      </c>
      <c r="P54" s="7">
        <v>451.54090000000002</v>
      </c>
      <c r="Q54" s="7">
        <v>454.4049</v>
      </c>
      <c r="R54" s="7">
        <v>457.6499</v>
      </c>
      <c r="S54" s="7">
        <v>459.35669999999999</v>
      </c>
      <c r="T54" s="7">
        <v>461.15820000000002</v>
      </c>
      <c r="U54" s="7">
        <v>463.18029999999999</v>
      </c>
      <c r="V54" s="7">
        <v>463.52840000000003</v>
      </c>
      <c r="W54" s="7">
        <v>465.1635</v>
      </c>
      <c r="X54" s="7">
        <v>467.77379999999999</v>
      </c>
      <c r="Y54" s="7">
        <v>468.16320000000002</v>
      </c>
      <c r="Z54" s="7">
        <v>470.08390000000003</v>
      </c>
      <c r="AA54" s="7">
        <v>477.35390000000001</v>
      </c>
      <c r="AB54" s="7">
        <v>483.09659999999997</v>
      </c>
      <c r="AC54" s="7">
        <v>488.71449999999999</v>
      </c>
      <c r="AD54" s="7">
        <v>494.47879999999998</v>
      </c>
      <c r="AE54" s="7">
        <v>499.91470000000004</v>
      </c>
      <c r="AF54" s="7">
        <v>502.65179999999998</v>
      </c>
      <c r="AG54" s="7">
        <v>504.85829999999999</v>
      </c>
      <c r="AH54" s="7">
        <v>506.73740000000004</v>
      </c>
      <c r="AI54" s="7">
        <v>509.17609999999996</v>
      </c>
      <c r="AJ54" s="7">
        <v>511.0881</v>
      </c>
      <c r="AK54" s="7">
        <v>513.13659999999993</v>
      </c>
      <c r="AL54" s="7">
        <v>515.30679999999995</v>
      </c>
      <c r="AM54" s="7">
        <v>517.03549999999996</v>
      </c>
      <c r="AN54" s="7">
        <v>517.80970000000002</v>
      </c>
      <c r="AO54" s="7">
        <v>519.08299999999997</v>
      </c>
      <c r="AP54" s="7">
        <v>519.9787</v>
      </c>
      <c r="AQ54" s="7">
        <v>520.08670000000006</v>
      </c>
      <c r="AR54" s="7">
        <v>520.66890000000001</v>
      </c>
      <c r="AS54" s="7">
        <v>525.64580000000001</v>
      </c>
      <c r="AT54" s="7">
        <v>2002.6181000000001</v>
      </c>
      <c r="AU54" s="7">
        <v>2027.9576000000002</v>
      </c>
      <c r="AV54" s="7">
        <v>2008.2235000000001</v>
      </c>
      <c r="AW54" s="7">
        <v>2002.9114999999999</v>
      </c>
      <c r="AX54" s="7">
        <v>2011.5068000000001</v>
      </c>
      <c r="AY54" s="7">
        <v>2008.6055000000001</v>
      </c>
      <c r="AZ54" s="7">
        <v>2005.6411000000001</v>
      </c>
      <c r="BA54" s="7">
        <v>2012.9547</v>
      </c>
      <c r="BB54" s="7">
        <v>2024.5462</v>
      </c>
      <c r="BC54" s="7">
        <v>2030.7982</v>
      </c>
      <c r="BD54" s="7">
        <v>2055.0414000000001</v>
      </c>
      <c r="BE54" s="7">
        <v>2074.0174999999999</v>
      </c>
      <c r="BF54" s="7">
        <v>2077.1354000000001</v>
      </c>
      <c r="BG54" s="7">
        <v>2102.2367999999997</v>
      </c>
      <c r="BH54" s="7">
        <v>2084.9025000000001</v>
      </c>
      <c r="BI54" s="7">
        <v>2074.8991000000001</v>
      </c>
      <c r="BJ54" s="7">
        <v>2094.6618000000003</v>
      </c>
    </row>
    <row r="55" spans="2:62" s="7" customFormat="1" x14ac:dyDescent="0.3">
      <c r="B55" s="1" t="s">
        <v>38</v>
      </c>
      <c r="C55" s="30">
        <v>341.77330000000001</v>
      </c>
      <c r="D55" s="30">
        <v>278.71080000000001</v>
      </c>
      <c r="E55" s="30">
        <v>281.661</v>
      </c>
      <c r="F55" s="30">
        <v>284.06</v>
      </c>
      <c r="G55" s="30">
        <v>287.02179999999998</v>
      </c>
      <c r="H55" s="30">
        <v>290.52770000000004</v>
      </c>
      <c r="I55" s="30">
        <v>291.9633</v>
      </c>
      <c r="J55" s="30">
        <v>294.02140000000003</v>
      </c>
      <c r="K55" s="30">
        <v>295.69170000000003</v>
      </c>
      <c r="L55" s="30">
        <v>296.92320000000001</v>
      </c>
      <c r="M55" s="30">
        <v>298.05470000000003</v>
      </c>
      <c r="N55" s="30">
        <v>296.89870000000002</v>
      </c>
      <c r="O55" s="30">
        <v>297.1336</v>
      </c>
      <c r="P55" s="7">
        <v>296.66800000000001</v>
      </c>
      <c r="Q55" s="7">
        <v>297.61520000000002</v>
      </c>
      <c r="R55" s="7">
        <v>300.67259999999999</v>
      </c>
      <c r="S55" s="7">
        <v>303.20090000000005</v>
      </c>
      <c r="T55" s="7">
        <v>306.56849999999997</v>
      </c>
      <c r="U55" s="7">
        <v>307.02120000000002</v>
      </c>
      <c r="V55" s="7">
        <v>307.41950000000003</v>
      </c>
      <c r="W55" s="7">
        <v>309.13650000000001</v>
      </c>
      <c r="X55" s="7">
        <v>312.10940000000005</v>
      </c>
      <c r="Y55" s="7">
        <v>313.7423</v>
      </c>
      <c r="Z55" s="7">
        <v>313.1857</v>
      </c>
      <c r="AA55" s="7">
        <v>312.46479999999997</v>
      </c>
      <c r="AB55" s="7">
        <v>316.3021</v>
      </c>
      <c r="AC55" s="7">
        <v>319.7242</v>
      </c>
      <c r="AD55" s="7">
        <v>322.68440000000004</v>
      </c>
      <c r="AE55" s="7">
        <v>325.65649999999999</v>
      </c>
      <c r="AF55" s="7">
        <v>331.17920000000004</v>
      </c>
      <c r="AG55" s="7">
        <v>335.34179999999998</v>
      </c>
      <c r="AH55" s="7">
        <v>338.1712</v>
      </c>
      <c r="AI55" s="7">
        <v>341.3655</v>
      </c>
      <c r="AJ55" s="7">
        <v>344.55890000000005</v>
      </c>
      <c r="AK55" s="7">
        <v>348.21449999999999</v>
      </c>
      <c r="AL55" s="7">
        <v>351.96350000000001</v>
      </c>
      <c r="AM55" s="7">
        <v>355.0367</v>
      </c>
      <c r="AN55" s="7">
        <v>358.18450000000001</v>
      </c>
      <c r="AO55" s="7">
        <v>364.13749999999999</v>
      </c>
      <c r="AP55" s="7">
        <v>367.76429999999999</v>
      </c>
      <c r="AQ55" s="7">
        <v>370.9144</v>
      </c>
      <c r="AR55" s="7">
        <v>376.2011</v>
      </c>
      <c r="AS55" s="7">
        <v>376.3064</v>
      </c>
      <c r="AT55" s="7">
        <v>254.58240000000001</v>
      </c>
      <c r="AU55" s="7">
        <v>256.69100000000003</v>
      </c>
      <c r="AV55" s="7">
        <v>255.8449</v>
      </c>
      <c r="AW55" s="7">
        <v>254.91220000000001</v>
      </c>
      <c r="AX55" s="7">
        <v>253.70349999999999</v>
      </c>
      <c r="AY55" s="7">
        <v>253.7568</v>
      </c>
      <c r="AZ55" s="7">
        <v>254.3733</v>
      </c>
      <c r="BA55" s="7">
        <v>254.31389999999999</v>
      </c>
      <c r="BB55" s="7">
        <v>253.1549</v>
      </c>
      <c r="BC55" s="7">
        <v>253.12300000000002</v>
      </c>
      <c r="BD55" s="7">
        <v>253.26860000000002</v>
      </c>
      <c r="BE55" s="7">
        <v>254.12860000000001</v>
      </c>
      <c r="BF55" s="7">
        <v>254.6095</v>
      </c>
      <c r="BG55" s="7">
        <v>255.3049</v>
      </c>
      <c r="BH55" s="7">
        <v>255.04260000000002</v>
      </c>
      <c r="BI55" s="7">
        <v>254.84399999999999</v>
      </c>
      <c r="BJ55" s="7">
        <v>254.12979999999999</v>
      </c>
    </row>
    <row r="56" spans="2:62" s="7" customFormat="1" x14ac:dyDescent="0.3"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62" s="7" customFormat="1" x14ac:dyDescent="0.3">
      <c r="B57" s="1" t="s">
        <v>39</v>
      </c>
      <c r="C57" s="30">
        <v>202.1</v>
      </c>
      <c r="D57" s="30">
        <v>201.7</v>
      </c>
      <c r="E57" s="30">
        <v>200.3</v>
      </c>
      <c r="F57" s="30">
        <v>200.7</v>
      </c>
      <c r="G57" s="30">
        <v>199.2</v>
      </c>
      <c r="H57" s="30">
        <v>198.4</v>
      </c>
      <c r="I57" s="30">
        <v>198.6</v>
      </c>
      <c r="J57" s="30">
        <v>199</v>
      </c>
      <c r="K57" s="30">
        <v>199</v>
      </c>
      <c r="L57" s="30">
        <v>199.3</v>
      </c>
      <c r="M57" s="30">
        <v>196.7</v>
      </c>
      <c r="N57" s="30">
        <v>193.1</v>
      </c>
      <c r="O57" s="30">
        <v>185.5</v>
      </c>
      <c r="P57" s="30">
        <v>188.6</v>
      </c>
      <c r="Q57" s="30">
        <v>191.2</v>
      </c>
      <c r="R57" s="30">
        <v>193</v>
      </c>
      <c r="S57" s="30">
        <v>194.3</v>
      </c>
      <c r="T57" s="30">
        <v>195.5</v>
      </c>
      <c r="U57" s="30">
        <v>196.5</v>
      </c>
      <c r="V57" s="30">
        <v>198.3</v>
      </c>
      <c r="W57" s="30">
        <v>200.5</v>
      </c>
      <c r="X57" s="30">
        <v>204.8</v>
      </c>
      <c r="Y57" s="30">
        <v>210.6</v>
      </c>
      <c r="Z57" s="30">
        <v>215</v>
      </c>
      <c r="AA57" s="30">
        <v>217.9</v>
      </c>
      <c r="AB57" s="30">
        <v>224.9</v>
      </c>
      <c r="AC57" s="30">
        <v>228.9</v>
      </c>
      <c r="AD57" s="30">
        <v>231.85</v>
      </c>
      <c r="AE57" s="30">
        <v>233.41499999999999</v>
      </c>
      <c r="AF57" s="30">
        <v>235.678</v>
      </c>
      <c r="AG57" s="30">
        <v>240.465</v>
      </c>
      <c r="AH57" s="30">
        <v>243.28700000000001</v>
      </c>
      <c r="AI57" s="30">
        <v>241.33799999999999</v>
      </c>
      <c r="AJ57" s="30">
        <v>246.453</v>
      </c>
      <c r="AK57" s="30">
        <v>252.66</v>
      </c>
      <c r="AL57" s="30">
        <v>260.01400000000001</v>
      </c>
      <c r="AM57" s="30">
        <v>265.31</v>
      </c>
      <c r="AN57" s="30">
        <v>273.25099999999998</v>
      </c>
      <c r="AO57" s="30">
        <v>280.25099999999998</v>
      </c>
      <c r="AP57" s="30">
        <v>272.274</v>
      </c>
      <c r="AQ57" s="30">
        <v>269.54599999999999</v>
      </c>
      <c r="AR57" s="30">
        <v>267.89800000000002</v>
      </c>
      <c r="AS57" s="30">
        <v>265.06099999999998</v>
      </c>
      <c r="AT57" s="30">
        <v>263.15699999999998</v>
      </c>
      <c r="AU57" s="30">
        <v>257.89699999999999</v>
      </c>
      <c r="AV57" s="30">
        <v>260.22699999999998</v>
      </c>
      <c r="AW57" s="30">
        <v>258.66899999999998</v>
      </c>
      <c r="AX57" s="30">
        <v>257.06200000000001</v>
      </c>
      <c r="AY57" s="30">
        <v>256.90800000000002</v>
      </c>
      <c r="AZ57" s="30">
        <v>253.67</v>
      </c>
      <c r="BA57" s="30">
        <v>253.86</v>
      </c>
      <c r="BB57" s="30">
        <v>253.83500000000001</v>
      </c>
      <c r="BC57" s="30">
        <v>257.68</v>
      </c>
      <c r="BD57" s="30">
        <v>258.93400000000003</v>
      </c>
      <c r="BE57" s="30">
        <v>255.19200000000001</v>
      </c>
      <c r="BF57" s="30">
        <v>252.85599999999999</v>
      </c>
      <c r="BG57" s="30">
        <v>249.84899999999999</v>
      </c>
      <c r="BH57" s="30">
        <v>251.25</v>
      </c>
      <c r="BI57" s="30">
        <v>254.95099999999999</v>
      </c>
      <c r="BJ57" s="30">
        <v>255.14</v>
      </c>
    </row>
    <row r="58" spans="2:62" s="7" customFormat="1" x14ac:dyDescent="0.3">
      <c r="B58" s="1"/>
      <c r="C58" s="30"/>
      <c r="D58" s="30"/>
      <c r="E58" s="30"/>
      <c r="F58" s="30"/>
      <c r="G58" s="30"/>
      <c r="H58" s="30"/>
      <c r="I58" s="30"/>
      <c r="J58" s="30"/>
      <c r="K58" s="30"/>
    </row>
    <row r="59" spans="2:62" s="7" customFormat="1" x14ac:dyDescent="0.3">
      <c r="B59" s="1" t="s">
        <v>40</v>
      </c>
      <c r="C59" s="30">
        <f t="shared" ref="C59:BG59" si="0">SUM(C60:C62)</f>
        <v>7561.0959999999995</v>
      </c>
      <c r="D59" s="30">
        <f t="shared" si="0"/>
        <v>7592.7969999999987</v>
      </c>
      <c r="E59" s="30">
        <f t="shared" si="0"/>
        <v>7615.1539999999995</v>
      </c>
      <c r="F59" s="30">
        <f t="shared" si="0"/>
        <v>7648.9269999999997</v>
      </c>
      <c r="G59" s="30">
        <f t="shared" si="0"/>
        <v>7701.0209999999997</v>
      </c>
      <c r="H59" s="30">
        <f t="shared" si="0"/>
        <v>7741.0810000000001</v>
      </c>
      <c r="I59" s="30">
        <f t="shared" si="0"/>
        <v>7761.5280000000002</v>
      </c>
      <c r="J59" s="30">
        <f t="shared" si="0"/>
        <v>7773.2340000000004</v>
      </c>
      <c r="K59" s="30">
        <f t="shared" si="0"/>
        <v>7816.0230000000001</v>
      </c>
      <c r="L59" s="30">
        <f t="shared" si="0"/>
        <v>7843.6389999999992</v>
      </c>
      <c r="M59" s="30">
        <f t="shared" si="0"/>
        <v>7871.1869999999999</v>
      </c>
      <c r="N59" s="30">
        <f t="shared" si="0"/>
        <v>7919.8689999999988</v>
      </c>
      <c r="O59" s="30">
        <f t="shared" si="0"/>
        <v>8003.3729999999996</v>
      </c>
      <c r="P59" s="30">
        <f t="shared" si="0"/>
        <v>8047.1180000000004</v>
      </c>
      <c r="Q59" s="30">
        <f t="shared" si="0"/>
        <v>8089.0019999999995</v>
      </c>
      <c r="R59" s="30">
        <f t="shared" si="0"/>
        <v>8143.5460000000003</v>
      </c>
      <c r="S59" s="30">
        <f t="shared" si="0"/>
        <v>8248</v>
      </c>
      <c r="T59" s="30">
        <f t="shared" si="0"/>
        <v>8346</v>
      </c>
      <c r="U59" s="30">
        <f t="shared" si="0"/>
        <v>8432</v>
      </c>
      <c r="V59" s="30">
        <f t="shared" si="0"/>
        <v>8538</v>
      </c>
      <c r="W59" s="30">
        <f t="shared" si="0"/>
        <v>8602</v>
      </c>
      <c r="X59" s="30">
        <f t="shared" si="0"/>
        <v>8664.0159999999996</v>
      </c>
      <c r="Y59" s="30">
        <f t="shared" si="0"/>
        <v>8720.1919999999991</v>
      </c>
      <c r="Z59" s="30">
        <f t="shared" si="0"/>
        <v>8824</v>
      </c>
      <c r="AA59" s="30">
        <f t="shared" si="0"/>
        <v>8886</v>
      </c>
      <c r="AB59" s="30">
        <f t="shared" si="0"/>
        <v>8941</v>
      </c>
      <c r="AC59" s="30">
        <f t="shared" si="0"/>
        <v>8998.2999999999993</v>
      </c>
      <c r="AD59" s="30">
        <f t="shared" si="0"/>
        <v>9025.4599999999991</v>
      </c>
      <c r="AE59" s="30">
        <f t="shared" si="0"/>
        <v>9117.5</v>
      </c>
      <c r="AF59" s="30">
        <f t="shared" si="0"/>
        <v>9185.9160000000011</v>
      </c>
      <c r="AG59" s="30">
        <f t="shared" si="0"/>
        <v>9248</v>
      </c>
      <c r="AH59" s="30">
        <f t="shared" si="0"/>
        <v>9300.869999999999</v>
      </c>
      <c r="AI59" s="30">
        <f t="shared" si="0"/>
        <v>9368.57</v>
      </c>
      <c r="AJ59" s="30">
        <f t="shared" si="0"/>
        <v>9441.4570000000003</v>
      </c>
      <c r="AK59" s="30">
        <f t="shared" si="0"/>
        <v>9489</v>
      </c>
      <c r="AL59" s="30">
        <f t="shared" si="0"/>
        <v>9559.1129999999994</v>
      </c>
      <c r="AM59" s="30">
        <f t="shared" si="0"/>
        <v>9594.4530000000013</v>
      </c>
      <c r="AN59" s="30">
        <f t="shared" si="0"/>
        <v>9632.5319999999992</v>
      </c>
      <c r="AO59" s="30">
        <f t="shared" si="0"/>
        <v>9674.1679999999997</v>
      </c>
      <c r="AP59" s="30">
        <f t="shared" si="0"/>
        <v>9702.9</v>
      </c>
      <c r="AQ59" s="30">
        <f t="shared" si="0"/>
        <v>9745.1</v>
      </c>
      <c r="AR59" s="30">
        <f t="shared" si="0"/>
        <v>9779.0840000000007</v>
      </c>
      <c r="AS59" s="30">
        <f t="shared" si="0"/>
        <v>9806</v>
      </c>
      <c r="AT59" s="30">
        <f t="shared" si="0"/>
        <v>9830.3150000000005</v>
      </c>
      <c r="AU59" s="30">
        <f t="shared" si="0"/>
        <v>9863</v>
      </c>
      <c r="AV59" s="30">
        <f t="shared" si="0"/>
        <v>9877.7999999999993</v>
      </c>
      <c r="AW59" s="30">
        <f t="shared" si="0"/>
        <v>9880</v>
      </c>
      <c r="AX59" s="30">
        <f t="shared" si="0"/>
        <v>9897.51</v>
      </c>
      <c r="AY59" s="30">
        <f t="shared" si="0"/>
        <v>9911.9000000000015</v>
      </c>
      <c r="AZ59" s="30">
        <f t="shared" si="0"/>
        <v>9942.2000000000007</v>
      </c>
      <c r="BA59" s="30">
        <f t="shared" si="0"/>
        <v>9978</v>
      </c>
      <c r="BB59" s="30">
        <f t="shared" si="0"/>
        <v>10003.34</v>
      </c>
      <c r="BC59" s="30">
        <f t="shared" si="0"/>
        <v>10036</v>
      </c>
      <c r="BD59" s="30">
        <f t="shared" si="0"/>
        <v>10065.950000000001</v>
      </c>
      <c r="BE59" s="30">
        <f t="shared" si="0"/>
        <v>10090.558000000001</v>
      </c>
      <c r="BF59" s="30">
        <f t="shared" si="0"/>
        <v>10111.564</v>
      </c>
      <c r="BG59" s="30">
        <f t="shared" si="0"/>
        <v>10133.378000000001</v>
      </c>
    </row>
    <row r="60" spans="2:62" s="7" customFormat="1" x14ac:dyDescent="0.3">
      <c r="B60" s="1" t="s">
        <v>41</v>
      </c>
      <c r="C60" s="30">
        <v>3282.8739999999998</v>
      </c>
      <c r="D60" s="30">
        <v>3295.45</v>
      </c>
      <c r="E60" s="30">
        <v>3299.431</v>
      </c>
      <c r="F60" s="30">
        <v>3317.5889999999999</v>
      </c>
      <c r="G60" s="30">
        <v>3339.3180000000002</v>
      </c>
      <c r="H60" s="30">
        <v>3352.81</v>
      </c>
      <c r="I60" s="30">
        <v>3359.0509999999999</v>
      </c>
      <c r="J60" s="30">
        <v>3360.0509999999999</v>
      </c>
      <c r="K60" s="30">
        <v>3367.498</v>
      </c>
      <c r="L60" s="30">
        <v>3374.1840000000002</v>
      </c>
      <c r="M60" s="30">
        <v>3384.4079999999999</v>
      </c>
      <c r="N60" s="30">
        <v>3413.0929999999998</v>
      </c>
      <c r="O60" s="30">
        <v>3461.819</v>
      </c>
      <c r="P60" s="7">
        <v>3491.116</v>
      </c>
      <c r="Q60" s="7">
        <v>3527.99</v>
      </c>
      <c r="R60" s="7">
        <v>3552.5459999999998</v>
      </c>
      <c r="S60" s="7">
        <v>3597</v>
      </c>
      <c r="T60" s="7">
        <v>3615</v>
      </c>
      <c r="U60" s="7">
        <v>3649</v>
      </c>
      <c r="V60" s="7">
        <v>3692</v>
      </c>
      <c r="W60" s="7">
        <v>3714</v>
      </c>
      <c r="X60" s="7">
        <v>3732.585</v>
      </c>
      <c r="Y60" s="7">
        <v>3752.2750000000001</v>
      </c>
      <c r="Z60" s="7">
        <v>3802</v>
      </c>
      <c r="AA60" s="7">
        <v>3822</v>
      </c>
      <c r="AB60" s="7">
        <v>3847</v>
      </c>
      <c r="AC60" s="7">
        <v>3874</v>
      </c>
      <c r="AD60" s="7">
        <v>3874.4</v>
      </c>
      <c r="AE60" s="7">
        <v>3904.4</v>
      </c>
      <c r="AF60" s="7">
        <v>3922.3960000000002</v>
      </c>
      <c r="AG60" s="7">
        <v>3938</v>
      </c>
      <c r="AH60" s="7">
        <v>3951</v>
      </c>
      <c r="AI60" s="7">
        <v>3973.57</v>
      </c>
      <c r="AJ60" s="7">
        <v>4001</v>
      </c>
      <c r="AK60" s="7">
        <v>4016</v>
      </c>
      <c r="AL60" s="7">
        <v>4047.4789999999998</v>
      </c>
      <c r="AM60" s="7">
        <v>4057.6</v>
      </c>
      <c r="AN60" s="7">
        <v>4068.3420000000001</v>
      </c>
      <c r="AO60" s="7">
        <v>4082.67</v>
      </c>
      <c r="AP60" s="7">
        <v>4084.7</v>
      </c>
      <c r="AQ60" s="7">
        <v>4088.5</v>
      </c>
      <c r="AR60" s="7">
        <v>4093.828</v>
      </c>
      <c r="AS60" s="7">
        <v>4098</v>
      </c>
      <c r="AT60" s="7">
        <v>4099.42</v>
      </c>
      <c r="AU60" s="7">
        <v>4102</v>
      </c>
      <c r="AV60" s="7">
        <v>4100.8</v>
      </c>
      <c r="AW60" s="7">
        <v>4096</v>
      </c>
      <c r="AX60" s="7">
        <v>4102</v>
      </c>
      <c r="AY60" s="7">
        <v>4103.8</v>
      </c>
      <c r="AZ60" s="7">
        <v>4109.3999999999996</v>
      </c>
      <c r="BA60" s="7">
        <v>4116</v>
      </c>
      <c r="BB60" s="7">
        <v>4119.67</v>
      </c>
      <c r="BC60" s="7">
        <v>4124</v>
      </c>
      <c r="BD60" s="7">
        <v>4127.6499999999996</v>
      </c>
      <c r="BE60" s="7">
        <v>4129</v>
      </c>
      <c r="BF60" s="7">
        <v>4127.6459999999997</v>
      </c>
      <c r="BG60" s="7">
        <v>4127.5770000000002</v>
      </c>
    </row>
    <row r="61" spans="2:62" s="7" customFormat="1" x14ac:dyDescent="0.3">
      <c r="B61" s="1" t="s">
        <v>42</v>
      </c>
      <c r="C61" s="30">
        <v>2215.5450000000001</v>
      </c>
      <c r="D61" s="30">
        <v>2229.4839999999999</v>
      </c>
      <c r="E61" s="30">
        <v>2239.2809999999999</v>
      </c>
      <c r="F61" s="30">
        <v>2250.953</v>
      </c>
      <c r="G61" s="30">
        <v>2275.11</v>
      </c>
      <c r="H61" s="30">
        <v>2295.442</v>
      </c>
      <c r="I61" s="30">
        <v>2301.1219999999998</v>
      </c>
      <c r="J61" s="30">
        <v>2301.8200000000002</v>
      </c>
      <c r="K61" s="30">
        <v>2330.962</v>
      </c>
      <c r="L61" s="30">
        <v>2339.3139999999999</v>
      </c>
      <c r="M61" s="30">
        <v>2350.0410000000002</v>
      </c>
      <c r="N61" s="30">
        <v>2367.9659999999999</v>
      </c>
      <c r="O61" s="30">
        <v>2396.0949999999998</v>
      </c>
      <c r="P61" s="7">
        <v>2407.027</v>
      </c>
      <c r="Q61" s="7">
        <v>2435.4589999999998</v>
      </c>
      <c r="R61" s="7">
        <v>2476</v>
      </c>
      <c r="S61" s="7">
        <v>2533</v>
      </c>
      <c r="T61" s="7">
        <v>2613</v>
      </c>
      <c r="U61" s="7">
        <v>2669</v>
      </c>
      <c r="V61" s="7">
        <v>2735</v>
      </c>
      <c r="W61" s="7">
        <v>2785</v>
      </c>
      <c r="X61" s="7">
        <v>2822</v>
      </c>
      <c r="Y61" s="7">
        <v>2862</v>
      </c>
      <c r="Z61" s="7">
        <v>2927</v>
      </c>
      <c r="AA61" s="7">
        <v>2959</v>
      </c>
      <c r="AB61" s="7">
        <v>2980</v>
      </c>
      <c r="AC61" s="7">
        <v>3012</v>
      </c>
      <c r="AD61" s="7">
        <v>3033.36</v>
      </c>
      <c r="AE61" s="7">
        <v>3093.2</v>
      </c>
      <c r="AF61" s="7">
        <v>3137.93</v>
      </c>
      <c r="AG61" s="7">
        <v>3179</v>
      </c>
      <c r="AH61" s="7">
        <v>3211</v>
      </c>
      <c r="AI61" s="7">
        <v>3246</v>
      </c>
      <c r="AJ61" s="7">
        <v>3276.3</v>
      </c>
      <c r="AK61" s="7">
        <v>3298</v>
      </c>
      <c r="AL61" s="7">
        <v>3329.3409999999999</v>
      </c>
      <c r="AM61" s="7">
        <v>3340.4560000000001</v>
      </c>
      <c r="AN61" s="7">
        <v>3351.19</v>
      </c>
      <c r="AO61" s="7">
        <v>3362.1129999999998</v>
      </c>
      <c r="AP61" s="7">
        <v>3369.2</v>
      </c>
      <c r="AQ61" s="7">
        <v>3389.6</v>
      </c>
      <c r="AR61" s="7">
        <v>3400.8</v>
      </c>
      <c r="AS61" s="7">
        <v>3406</v>
      </c>
      <c r="AT61" s="7">
        <v>3409</v>
      </c>
      <c r="AU61" s="7">
        <v>3424</v>
      </c>
      <c r="AV61" s="7">
        <v>3425</v>
      </c>
      <c r="AW61" s="7">
        <v>3423</v>
      </c>
      <c r="AX61" s="7">
        <v>3425.51</v>
      </c>
      <c r="AY61" s="7">
        <v>3422.3</v>
      </c>
      <c r="AZ61" s="7">
        <v>3433</v>
      </c>
      <c r="BA61" s="7">
        <v>3444</v>
      </c>
      <c r="BB61" s="7">
        <v>3447.67</v>
      </c>
      <c r="BC61" s="7">
        <v>3458</v>
      </c>
      <c r="BD61" s="7">
        <v>3465.5</v>
      </c>
      <c r="BE61" s="7">
        <v>3471.558</v>
      </c>
      <c r="BF61" s="7">
        <v>3478.4</v>
      </c>
      <c r="BG61" s="7">
        <v>3487.375</v>
      </c>
    </row>
    <row r="62" spans="2:62" s="7" customFormat="1" x14ac:dyDescent="0.3">
      <c r="B62" s="1" t="s">
        <v>43</v>
      </c>
      <c r="C62" s="30">
        <v>2062.6770000000001</v>
      </c>
      <c r="D62" s="30">
        <v>2067.8629999999998</v>
      </c>
      <c r="E62" s="30">
        <v>2076.442</v>
      </c>
      <c r="F62" s="30">
        <v>2080.3850000000002</v>
      </c>
      <c r="G62" s="30">
        <v>2086.5929999999998</v>
      </c>
      <c r="H62" s="30">
        <v>2092.8290000000002</v>
      </c>
      <c r="I62" s="30">
        <v>2101.355</v>
      </c>
      <c r="J62" s="30">
        <v>2111.3629999999998</v>
      </c>
      <c r="K62" s="30">
        <v>2117.5630000000001</v>
      </c>
      <c r="L62" s="30">
        <v>2130.1410000000001</v>
      </c>
      <c r="M62" s="30">
        <v>2136.7379999999998</v>
      </c>
      <c r="N62" s="30">
        <v>2138.81</v>
      </c>
      <c r="O62" s="30">
        <v>2145.4589999999998</v>
      </c>
      <c r="P62" s="7">
        <v>2148.9749999999999</v>
      </c>
      <c r="Q62" s="7">
        <v>2125.5529999999999</v>
      </c>
      <c r="R62" s="7">
        <v>2115</v>
      </c>
      <c r="S62" s="7">
        <v>2118</v>
      </c>
      <c r="T62" s="7">
        <v>2118</v>
      </c>
      <c r="U62" s="7">
        <v>2114</v>
      </c>
      <c r="V62" s="7">
        <v>2111</v>
      </c>
      <c r="W62" s="7">
        <v>2103</v>
      </c>
      <c r="X62" s="7">
        <v>2109.431</v>
      </c>
      <c r="Y62" s="7">
        <v>2105.9169999999999</v>
      </c>
      <c r="Z62" s="7">
        <v>2095</v>
      </c>
      <c r="AA62" s="7">
        <v>2105</v>
      </c>
      <c r="AB62" s="7">
        <v>2114</v>
      </c>
      <c r="AC62" s="7">
        <v>2112.3000000000002</v>
      </c>
      <c r="AD62" s="7">
        <v>2117.6999999999998</v>
      </c>
      <c r="AE62" s="7">
        <v>2119.9</v>
      </c>
      <c r="AF62" s="7">
        <v>2125.59</v>
      </c>
      <c r="AG62" s="7">
        <v>2131</v>
      </c>
      <c r="AH62" s="7">
        <v>2138.87</v>
      </c>
      <c r="AI62" s="7">
        <v>2149</v>
      </c>
      <c r="AJ62" s="7">
        <v>2164.1570000000002</v>
      </c>
      <c r="AK62" s="7">
        <v>2175</v>
      </c>
      <c r="AL62" s="7">
        <v>2182.2930000000001</v>
      </c>
      <c r="AM62" s="7">
        <v>2196.3969999999999</v>
      </c>
      <c r="AN62" s="7">
        <v>2213</v>
      </c>
      <c r="AO62" s="7">
        <v>2229.3850000000002</v>
      </c>
      <c r="AP62" s="7">
        <v>2249</v>
      </c>
      <c r="AQ62" s="7">
        <v>2267</v>
      </c>
      <c r="AR62" s="7">
        <v>2284.4560000000001</v>
      </c>
      <c r="AS62" s="7">
        <v>2302</v>
      </c>
      <c r="AT62" s="7">
        <v>2321.895</v>
      </c>
      <c r="AU62" s="7">
        <v>2337</v>
      </c>
      <c r="AV62" s="7">
        <v>2352</v>
      </c>
      <c r="AW62" s="7">
        <v>2361</v>
      </c>
      <c r="AX62" s="7">
        <v>2370</v>
      </c>
      <c r="AY62" s="7">
        <v>2385.8000000000002</v>
      </c>
      <c r="AZ62" s="7">
        <v>2399.8000000000002</v>
      </c>
      <c r="BA62" s="7">
        <v>2418</v>
      </c>
      <c r="BB62" s="7">
        <v>2436</v>
      </c>
      <c r="BC62" s="7">
        <v>2454</v>
      </c>
      <c r="BD62" s="7">
        <v>2472.8000000000002</v>
      </c>
      <c r="BE62" s="7">
        <v>2490</v>
      </c>
      <c r="BF62" s="7">
        <v>2505.518</v>
      </c>
      <c r="BG62" s="7">
        <v>2518.4259999999999</v>
      </c>
    </row>
    <row r="63" spans="2:62" s="7" customFormat="1" x14ac:dyDescent="0.3">
      <c r="B63" s="1"/>
      <c r="C63" s="30"/>
      <c r="D63" s="30"/>
      <c r="E63" s="30"/>
      <c r="F63" s="30"/>
      <c r="G63" s="30"/>
      <c r="H63" s="30"/>
      <c r="I63" s="30"/>
      <c r="J63" s="30"/>
      <c r="K63" s="30"/>
    </row>
    <row r="64" spans="2:62" s="7" customFormat="1" x14ac:dyDescent="0.3">
      <c r="B64" s="5" t="s">
        <v>44</v>
      </c>
      <c r="C64" s="30">
        <f t="shared" ref="C64:BF64" si="1">C59+C47</f>
        <v>7906.0909999999994</v>
      </c>
      <c r="D64" s="30">
        <f t="shared" si="1"/>
        <v>9840.0571999999993</v>
      </c>
      <c r="E64" s="30">
        <f t="shared" si="1"/>
        <v>9874.6094999999987</v>
      </c>
      <c r="F64" s="30">
        <f t="shared" si="1"/>
        <v>9918.2167000000009</v>
      </c>
      <c r="G64" s="30">
        <f t="shared" si="1"/>
        <v>9973.6973999999991</v>
      </c>
      <c r="H64" s="30">
        <f t="shared" si="1"/>
        <v>10012.4534</v>
      </c>
      <c r="I64" s="30">
        <f t="shared" si="1"/>
        <v>10043.1543</v>
      </c>
      <c r="J64" s="30">
        <f t="shared" si="1"/>
        <v>10063.832200000001</v>
      </c>
      <c r="K64" s="30">
        <f t="shared" si="1"/>
        <v>10113.831</v>
      </c>
      <c r="L64" s="30">
        <f t="shared" si="1"/>
        <v>10134.983699999999</v>
      </c>
      <c r="M64" s="30">
        <f t="shared" si="1"/>
        <v>10155.6163</v>
      </c>
      <c r="N64" s="30">
        <f t="shared" si="1"/>
        <v>10211.513299999999</v>
      </c>
      <c r="O64" s="30">
        <f t="shared" si="1"/>
        <v>10297.402099999999</v>
      </c>
      <c r="P64" s="30">
        <f t="shared" si="1"/>
        <v>10333.185600000001</v>
      </c>
      <c r="Q64" s="30">
        <f t="shared" si="1"/>
        <v>10375.484399999999</v>
      </c>
      <c r="R64" s="30">
        <f t="shared" si="1"/>
        <v>10446.8408</v>
      </c>
      <c r="S64" s="30">
        <f t="shared" si="1"/>
        <v>10545.08</v>
      </c>
      <c r="T64" s="30">
        <f t="shared" si="1"/>
        <v>10633.2201</v>
      </c>
      <c r="U64" s="30">
        <f t="shared" si="1"/>
        <v>10711.5499</v>
      </c>
      <c r="V64" s="30">
        <f t="shared" si="1"/>
        <v>10796.8127</v>
      </c>
      <c r="W64" s="30">
        <f t="shared" si="1"/>
        <v>10845.445</v>
      </c>
      <c r="X64" s="30">
        <f t="shared" si="1"/>
        <v>10909.242899999999</v>
      </c>
      <c r="Y64" s="30">
        <f t="shared" si="1"/>
        <v>10945.114099999999</v>
      </c>
      <c r="Z64" s="30">
        <f t="shared" si="1"/>
        <v>11036.863600000001</v>
      </c>
      <c r="AA64" s="30">
        <f t="shared" si="1"/>
        <v>11092.257299999999</v>
      </c>
      <c r="AB64" s="30">
        <f t="shared" si="1"/>
        <v>11138.690999999999</v>
      </c>
      <c r="AC64" s="30">
        <f t="shared" si="1"/>
        <v>11198.643399999999</v>
      </c>
      <c r="AD64" s="30">
        <f t="shared" si="1"/>
        <v>11238.127799999998</v>
      </c>
      <c r="AE64" s="30">
        <f t="shared" si="1"/>
        <v>11348.9087</v>
      </c>
      <c r="AF64" s="30">
        <f t="shared" si="1"/>
        <v>11420.177000000001</v>
      </c>
      <c r="AG64" s="30">
        <f t="shared" si="1"/>
        <v>11499.1178</v>
      </c>
      <c r="AH64" s="30">
        <f t="shared" si="1"/>
        <v>11561.771199999999</v>
      </c>
      <c r="AI64" s="30">
        <f t="shared" si="1"/>
        <v>11636.3691</v>
      </c>
      <c r="AJ64" s="30">
        <f t="shared" si="1"/>
        <v>11708.126700000001</v>
      </c>
      <c r="AK64" s="30">
        <f t="shared" si="1"/>
        <v>11756.254700000001</v>
      </c>
      <c r="AL64" s="30">
        <f t="shared" si="1"/>
        <v>11835.942899999998</v>
      </c>
      <c r="AM64" s="30">
        <f t="shared" si="1"/>
        <v>11892.676900000002</v>
      </c>
      <c r="AN64" s="30">
        <f t="shared" si="1"/>
        <v>11961.027999999998</v>
      </c>
      <c r="AO64" s="30">
        <f t="shared" si="1"/>
        <v>12032.820400000001</v>
      </c>
      <c r="AP64" s="30">
        <f t="shared" si="1"/>
        <v>12086.7027</v>
      </c>
      <c r="AQ64" s="30">
        <f t="shared" si="1"/>
        <v>12150.645400000001</v>
      </c>
      <c r="AR64" s="30">
        <f t="shared" si="1"/>
        <v>12205.466100000001</v>
      </c>
      <c r="AS64" s="30">
        <f t="shared" si="1"/>
        <v>12250.036899999999</v>
      </c>
      <c r="AT64" s="30">
        <f t="shared" si="1"/>
        <v>10273.278400000001</v>
      </c>
      <c r="AU64" s="30">
        <f t="shared" si="1"/>
        <v>10314.105600000001</v>
      </c>
      <c r="AV64" s="30">
        <f t="shared" si="1"/>
        <v>10333.2629</v>
      </c>
      <c r="AW64" s="30">
        <f t="shared" si="1"/>
        <v>10341.6589</v>
      </c>
      <c r="AX64" s="30">
        <f t="shared" si="1"/>
        <v>10363.24</v>
      </c>
      <c r="AY64" s="30">
        <f t="shared" si="1"/>
        <v>10377.853500000001</v>
      </c>
      <c r="AZ64" s="30">
        <f t="shared" si="1"/>
        <v>10414.305600000002</v>
      </c>
      <c r="BA64" s="30">
        <f t="shared" si="1"/>
        <v>10454.364600000001</v>
      </c>
      <c r="BB64" s="30">
        <f t="shared" si="1"/>
        <v>10479.2112</v>
      </c>
      <c r="BC64" s="30">
        <f t="shared" si="1"/>
        <v>10516.6113</v>
      </c>
      <c r="BD64" s="30">
        <f t="shared" si="1"/>
        <v>10548.387700000001</v>
      </c>
      <c r="BE64" s="30">
        <f t="shared" si="1"/>
        <v>10574.864600000001</v>
      </c>
      <c r="BF64" s="30">
        <f t="shared" si="1"/>
        <v>10600.077800000001</v>
      </c>
      <c r="BG64" s="30">
        <f>BG59+BG47</f>
        <v>10621.919400000001</v>
      </c>
    </row>
    <row r="65" spans="1:59" s="7" customFormat="1" x14ac:dyDescent="0.3">
      <c r="B65" s="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59" s="7" customFormat="1" x14ac:dyDescent="0.3">
      <c r="B66" s="5" t="s">
        <v>45</v>
      </c>
      <c r="C66" s="30">
        <v>1076</v>
      </c>
      <c r="D66" s="30">
        <v>1082.8</v>
      </c>
      <c r="E66" s="30">
        <v>1090.9000000000001</v>
      </c>
      <c r="F66" s="30">
        <v>1097.3</v>
      </c>
      <c r="G66" s="30">
        <v>1106.5999999999999</v>
      </c>
      <c r="H66" s="30">
        <v>1112.9000000000001</v>
      </c>
      <c r="I66" s="30">
        <v>1119.4000000000001</v>
      </c>
      <c r="J66" s="30">
        <v>1124.7</v>
      </c>
      <c r="K66" s="30">
        <v>1133.5999999999999</v>
      </c>
      <c r="L66" s="30">
        <v>1137.4000000000001</v>
      </c>
      <c r="M66" s="30">
        <v>1140</v>
      </c>
      <c r="N66" s="30">
        <v>1143.8</v>
      </c>
      <c r="O66" s="30">
        <v>1147</v>
      </c>
      <c r="P66" s="7">
        <v>1160</v>
      </c>
      <c r="Q66" s="10">
        <v>1168</v>
      </c>
      <c r="R66" s="7">
        <v>1177</v>
      </c>
      <c r="S66" s="7">
        <v>1180</v>
      </c>
      <c r="T66" s="7">
        <v>1187</v>
      </c>
      <c r="U66" s="7">
        <v>1189.4000000000001</v>
      </c>
      <c r="V66" s="7">
        <v>1191.3</v>
      </c>
      <c r="W66" s="7">
        <v>1193.9000000000001</v>
      </c>
      <c r="X66" s="7">
        <v>1192.9000000000001</v>
      </c>
      <c r="Y66" s="7">
        <v>1194.8</v>
      </c>
      <c r="Z66" s="7">
        <v>1195.5</v>
      </c>
      <c r="AA66" s="7">
        <v>1202.0999999999999</v>
      </c>
      <c r="AB66" s="7">
        <v>1211.5</v>
      </c>
      <c r="AC66" s="7">
        <v>1223.0999999999999</v>
      </c>
      <c r="AD66" s="7">
        <v>1232.7</v>
      </c>
      <c r="AE66" s="7">
        <v>1244.7</v>
      </c>
      <c r="AF66" s="7">
        <v>1252.3</v>
      </c>
      <c r="AG66" s="7">
        <v>1264.3</v>
      </c>
      <c r="AH66" s="23">
        <v>1273.5999999999999</v>
      </c>
      <c r="AI66" s="23">
        <v>1286.2</v>
      </c>
      <c r="AJ66" s="23">
        <v>1293.9000000000001</v>
      </c>
      <c r="AK66" s="23">
        <v>1306.5999999999999</v>
      </c>
      <c r="AL66" s="23">
        <v>1328.3</v>
      </c>
      <c r="AM66" s="23">
        <v>1351</v>
      </c>
      <c r="AN66" s="23">
        <v>1328.3</v>
      </c>
      <c r="AO66" s="23">
        <v>1411</v>
      </c>
      <c r="AP66" s="7">
        <v>1438</v>
      </c>
      <c r="AQ66" s="7">
        <v>1466.2</v>
      </c>
      <c r="AR66" s="7">
        <v>1496</v>
      </c>
      <c r="AS66" s="7">
        <v>1516</v>
      </c>
      <c r="AT66" s="7">
        <v>1516</v>
      </c>
      <c r="AU66" s="7">
        <v>1531.2</v>
      </c>
      <c r="AV66" s="7">
        <v>1540.1</v>
      </c>
      <c r="AW66" s="7">
        <v>1547.3</v>
      </c>
      <c r="AX66" s="7">
        <v>1559.3</v>
      </c>
      <c r="AY66" s="7">
        <v>1570</v>
      </c>
      <c r="AZ66" s="7">
        <v>1580</v>
      </c>
      <c r="BA66" s="7">
        <v>1588</v>
      </c>
      <c r="BB66" s="7">
        <v>1597</v>
      </c>
      <c r="BC66" s="7">
        <v>1609</v>
      </c>
      <c r="BD66" s="7">
        <v>1616</v>
      </c>
      <c r="BE66" s="7">
        <v>1623</v>
      </c>
      <c r="BF66" s="7">
        <v>1628.8</v>
      </c>
      <c r="BG66" s="7">
        <f>BF66</f>
        <v>1628.8</v>
      </c>
    </row>
    <row r="67" spans="1:59" s="7" customFormat="1" x14ac:dyDescent="0.3">
      <c r="B67" s="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59" s="7" customFormat="1" x14ac:dyDescent="0.3">
      <c r="B68" s="1" t="s">
        <v>46</v>
      </c>
      <c r="C68" s="30">
        <v>5505.6857099999997</v>
      </c>
      <c r="D68" s="30">
        <v>5504.9461600000004</v>
      </c>
      <c r="E68" s="30">
        <v>5555.1650799999998</v>
      </c>
      <c r="F68" s="30">
        <v>5550.0890300000001</v>
      </c>
      <c r="G68" s="30">
        <v>5535.8131000000003</v>
      </c>
      <c r="H68" s="30">
        <v>5590.3147700000009</v>
      </c>
      <c r="I68" s="30">
        <v>5584.4673599999996</v>
      </c>
      <c r="J68" s="30">
        <v>5580.6162800000002</v>
      </c>
      <c r="K68" s="30">
        <v>5628.66014</v>
      </c>
      <c r="L68" s="30">
        <v>5614.1703299999999</v>
      </c>
      <c r="M68" s="30">
        <v>5616.34112</v>
      </c>
      <c r="N68" s="30">
        <v>5733.9812899999988</v>
      </c>
      <c r="O68" s="30">
        <v>5742.2654899999998</v>
      </c>
      <c r="P68" s="30">
        <v>5678.3208000000004</v>
      </c>
      <c r="Q68" s="30">
        <v>5847.4367400000001</v>
      </c>
      <c r="R68" s="30">
        <v>5839.6371100000006</v>
      </c>
      <c r="S68" s="30">
        <v>5834.5052400000004</v>
      </c>
      <c r="T68" s="30">
        <v>5856.8758799999996</v>
      </c>
      <c r="U68" s="30">
        <v>5831.7763900000009</v>
      </c>
      <c r="V68" s="30">
        <v>5819.1529300000002</v>
      </c>
      <c r="W68" s="30">
        <v>5840.8037399999994</v>
      </c>
      <c r="X68" s="30">
        <v>5836.0251200000002</v>
      </c>
      <c r="Y68" s="30">
        <v>5829.5011900000009</v>
      </c>
      <c r="Z68" s="30">
        <v>5805.8150699999997</v>
      </c>
      <c r="AA68" s="30">
        <v>5790.36337</v>
      </c>
      <c r="AB68" s="30">
        <v>5805.8989800000008</v>
      </c>
      <c r="AC68" s="30">
        <v>5851.7738399999998</v>
      </c>
      <c r="AD68" s="30">
        <v>5840.7234600000002</v>
      </c>
      <c r="AE68" s="30">
        <v>5834.5960400000004</v>
      </c>
      <c r="AF68" s="30">
        <v>5822.1546799999996</v>
      </c>
      <c r="AG68" s="30">
        <v>5822.8667599999999</v>
      </c>
      <c r="AH68" s="30">
        <v>5810.3349200000002</v>
      </c>
      <c r="AI68" s="30">
        <v>5824.75461</v>
      </c>
      <c r="AJ68" s="30">
        <v>5809.8982400000004</v>
      </c>
      <c r="AK68" s="30">
        <v>5806.1078399999997</v>
      </c>
      <c r="AL68" s="30">
        <v>5773.1229999999996</v>
      </c>
      <c r="AM68" s="30">
        <v>5763.53172</v>
      </c>
      <c r="AN68" s="30">
        <v>5748.9906600000004</v>
      </c>
      <c r="AO68" s="30">
        <v>5704.1703800000005</v>
      </c>
      <c r="AP68" s="30">
        <v>5706.7190099999998</v>
      </c>
      <c r="AQ68" s="30">
        <v>5716.2037</v>
      </c>
      <c r="AR68" s="30">
        <v>5696.0305699999999</v>
      </c>
      <c r="AS68" s="30">
        <v>5698.9277199999997</v>
      </c>
      <c r="AT68" s="30">
        <v>5681.5213599999997</v>
      </c>
      <c r="AU68" s="30">
        <v>5690.2109</v>
      </c>
      <c r="AV68" s="30">
        <v>5684.5023900000006</v>
      </c>
      <c r="AW68" s="30">
        <v>5683.2163900000005</v>
      </c>
      <c r="AX68" s="30">
        <v>5676.4567200000001</v>
      </c>
      <c r="AY68" s="30">
        <v>5673.1324199999999</v>
      </c>
      <c r="AZ68" s="30">
        <v>5668.7826599999999</v>
      </c>
      <c r="BA68" s="30">
        <v>5690.8656700000001</v>
      </c>
      <c r="BB68" s="30">
        <v>5684.213060000001</v>
      </c>
      <c r="BC68" s="30">
        <v>5674.5796</v>
      </c>
      <c r="BD68" s="30">
        <v>5662.9880499999999</v>
      </c>
      <c r="BE68" s="30">
        <v>5652.7762499999999</v>
      </c>
      <c r="BF68" s="30">
        <v>5645.2142599999997</v>
      </c>
      <c r="BG68" s="30">
        <v>5639.7232899999999</v>
      </c>
    </row>
    <row r="69" spans="1:59" s="7" customFormat="1" x14ac:dyDescent="0.3">
      <c r="B69" s="1" t="s">
        <v>47</v>
      </c>
      <c r="C69" s="30">
        <v>999.22199999999998</v>
      </c>
      <c r="D69" s="30">
        <v>999.00900000000001</v>
      </c>
      <c r="E69" s="30">
        <v>1013.725</v>
      </c>
      <c r="F69" s="30">
        <v>1013.933</v>
      </c>
      <c r="G69" s="30">
        <v>999.03099999999995</v>
      </c>
      <c r="H69" s="30">
        <v>1022.162</v>
      </c>
      <c r="I69" s="30">
        <v>1032.008</v>
      </c>
      <c r="J69" s="30">
        <v>1089.827</v>
      </c>
      <c r="K69" s="30">
        <v>1101.3219999999999</v>
      </c>
      <c r="L69" s="30">
        <v>1118.1379999999999</v>
      </c>
      <c r="M69" s="30">
        <v>1150.425</v>
      </c>
      <c r="N69" s="30">
        <v>1144.846</v>
      </c>
      <c r="O69" s="30">
        <v>1208.069</v>
      </c>
      <c r="P69" s="7">
        <v>1271.3810000000001</v>
      </c>
      <c r="Q69" s="10">
        <v>1337.557</v>
      </c>
      <c r="R69" s="7">
        <v>1294.039</v>
      </c>
      <c r="S69" s="7">
        <v>1292.7639999999999</v>
      </c>
      <c r="T69" s="7">
        <v>1354.98</v>
      </c>
      <c r="U69" s="7">
        <v>1357.6179999999999</v>
      </c>
      <c r="V69" s="7">
        <v>1339.433</v>
      </c>
      <c r="W69" s="7">
        <v>1342.3820000000001</v>
      </c>
      <c r="X69" s="7">
        <v>1379.6980000000001</v>
      </c>
      <c r="Y69" s="7">
        <v>1404.9359999999999</v>
      </c>
      <c r="Z69" s="7">
        <v>1444.0940000000001</v>
      </c>
      <c r="AA69" s="7">
        <v>1462.953</v>
      </c>
      <c r="AB69" s="7">
        <v>1452.124</v>
      </c>
      <c r="AC69" s="7">
        <v>1425.818</v>
      </c>
      <c r="AD69" s="7">
        <v>1424.528</v>
      </c>
      <c r="AE69" s="7">
        <v>1442.7349999999999</v>
      </c>
      <c r="AF69" s="7">
        <v>1437.758</v>
      </c>
      <c r="AG69" s="7">
        <v>1443.001</v>
      </c>
      <c r="AH69" s="7">
        <v>1459.4490000000001</v>
      </c>
      <c r="AI69" s="7">
        <v>1467.4770000000001</v>
      </c>
      <c r="AJ69" s="7">
        <v>1480.999</v>
      </c>
      <c r="AK69" s="7">
        <v>1464.729</v>
      </c>
      <c r="AL69" s="7">
        <v>1512.6790000000001</v>
      </c>
      <c r="AM69" s="7">
        <v>1513.356</v>
      </c>
      <c r="AN69" s="7">
        <v>1508.5989999999999</v>
      </c>
      <c r="AO69" s="7">
        <v>1484.704</v>
      </c>
      <c r="AP69" s="7">
        <v>1469.79</v>
      </c>
      <c r="AQ69" s="7">
        <v>1478.396</v>
      </c>
      <c r="AR69" s="7">
        <v>1484.5940000000001</v>
      </c>
      <c r="AS69" s="7">
        <v>1472.0630000000001</v>
      </c>
      <c r="AT69" s="7">
        <v>1474.4110000000001</v>
      </c>
      <c r="AU69" s="7">
        <v>1463.9179999999999</v>
      </c>
      <c r="AV69" s="7">
        <v>1466.1679999999999</v>
      </c>
      <c r="AW69" s="7">
        <v>1464.6320000000001</v>
      </c>
      <c r="AX69" s="7">
        <v>1460.2629999999999</v>
      </c>
      <c r="AY69" s="7">
        <v>1473.3720000000001</v>
      </c>
      <c r="AZ69" s="7">
        <v>1456.0260000000001</v>
      </c>
      <c r="BA69" s="7">
        <v>1457.412</v>
      </c>
      <c r="BB69" s="7">
        <v>1465.376</v>
      </c>
      <c r="BC69" s="7">
        <v>1458.6469999999999</v>
      </c>
      <c r="BD69" s="7">
        <v>1477.4469999999999</v>
      </c>
      <c r="BE69" s="7">
        <v>1478</v>
      </c>
      <c r="BF69" s="7">
        <v>1506.374</v>
      </c>
      <c r="BG69" s="7">
        <v>1510.0550000000001</v>
      </c>
    </row>
    <row r="70" spans="1:59" s="7" customFormat="1" x14ac:dyDescent="0.3">
      <c r="B70" s="1" t="s">
        <v>48</v>
      </c>
      <c r="C70" s="30">
        <v>251.589989</v>
      </c>
      <c r="D70" s="30">
        <v>254.97840199999999</v>
      </c>
      <c r="E70" s="30">
        <v>236.577788</v>
      </c>
      <c r="F70" s="30">
        <v>256.98803599999997</v>
      </c>
      <c r="G70" s="30">
        <v>241.082987</v>
      </c>
      <c r="H70" s="30">
        <v>216.31691800000002</v>
      </c>
      <c r="I70" s="30">
        <v>223.13273000000001</v>
      </c>
      <c r="J70" s="30">
        <v>229.86181299999998</v>
      </c>
      <c r="K70" s="30">
        <v>194.52982999999998</v>
      </c>
      <c r="L70" s="30">
        <v>222.235322</v>
      </c>
      <c r="M70" s="30">
        <v>235.50775200000001</v>
      </c>
      <c r="N70" s="30">
        <v>243.128344</v>
      </c>
      <c r="O70" s="30">
        <v>225.28818900000002</v>
      </c>
      <c r="P70" s="7">
        <v>199.19395800000001</v>
      </c>
      <c r="Q70" s="7">
        <v>166.10317800000001</v>
      </c>
      <c r="R70" s="7">
        <v>162.41453099999998</v>
      </c>
      <c r="S70" s="7">
        <v>142.171738</v>
      </c>
      <c r="T70" s="7">
        <v>122.228402</v>
      </c>
      <c r="U70" s="7">
        <v>133.06325799999999</v>
      </c>
      <c r="V70" s="7">
        <v>127.04459299999999</v>
      </c>
      <c r="W70" s="7">
        <v>132.1111085</v>
      </c>
      <c r="X70" s="7">
        <v>143.69999999999999</v>
      </c>
      <c r="Y70" s="7">
        <v>156.1</v>
      </c>
      <c r="Z70" s="7">
        <v>143.9</v>
      </c>
      <c r="AA70" s="7">
        <v>163.30000000000001</v>
      </c>
      <c r="AB70" s="7">
        <v>165.7</v>
      </c>
      <c r="AC70" s="7">
        <v>131.6</v>
      </c>
      <c r="AD70" s="7">
        <v>142.5</v>
      </c>
      <c r="AE70" s="7">
        <v>139</v>
      </c>
      <c r="AF70" s="7">
        <v>122.4</v>
      </c>
      <c r="AG70" s="7">
        <v>144.4</v>
      </c>
      <c r="AH70" s="7">
        <v>147.30000000000001</v>
      </c>
      <c r="AI70" s="7">
        <v>138.19999999999999</v>
      </c>
      <c r="AJ70" s="7">
        <v>171.6</v>
      </c>
      <c r="AK70" s="7">
        <v>187.5</v>
      </c>
      <c r="AL70" s="7">
        <v>188.4</v>
      </c>
      <c r="AM70" s="7">
        <v>208.8</v>
      </c>
      <c r="AN70" s="7">
        <v>199.6</v>
      </c>
      <c r="AO70" s="7">
        <v>187.7</v>
      </c>
      <c r="AP70" s="7">
        <v>203.1</v>
      </c>
      <c r="AQ70" s="7">
        <v>200.6</v>
      </c>
      <c r="AR70" s="7">
        <v>198.7</v>
      </c>
      <c r="AS70" s="7">
        <v>224.7</v>
      </c>
      <c r="AT70" s="7">
        <v>209.4</v>
      </c>
      <c r="AU70" s="7">
        <v>197.4</v>
      </c>
      <c r="AV70" s="7">
        <v>223.5</v>
      </c>
      <c r="AW70" s="7">
        <v>223.2</v>
      </c>
      <c r="AX70" s="7">
        <v>205.8</v>
      </c>
      <c r="AY70" s="7">
        <v>221.7</v>
      </c>
      <c r="AZ70" s="7">
        <v>226.2</v>
      </c>
      <c r="BA70" s="7">
        <v>191.6</v>
      </c>
      <c r="BB70" s="7">
        <v>190.9</v>
      </c>
      <c r="BC70" s="7">
        <v>183.5</v>
      </c>
      <c r="BD70" s="7">
        <v>202</v>
      </c>
      <c r="BE70" s="7">
        <v>228</v>
      </c>
      <c r="BF70" s="7">
        <v>208.3</v>
      </c>
      <c r="BG70" s="7">
        <v>216.6</v>
      </c>
    </row>
    <row r="71" spans="1:59" s="7" customFormat="1" x14ac:dyDescent="0.3">
      <c r="B71" s="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59" s="23" customFormat="1" ht="16.05" customHeight="1" x14ac:dyDescent="0.3">
      <c r="A72" s="23" t="s">
        <v>49</v>
      </c>
      <c r="B72" s="8" t="s">
        <v>50</v>
      </c>
      <c r="C72" s="23">
        <f t="shared" ref="C72:BG72" si="2">C37+C47+C59+C66</f>
        <v>8982.0910000000003</v>
      </c>
      <c r="D72" s="23">
        <f t="shared" si="2"/>
        <v>10922.857199999999</v>
      </c>
      <c r="E72" s="23">
        <f t="shared" si="2"/>
        <v>12568.802399999999</v>
      </c>
      <c r="F72" s="23">
        <f t="shared" si="2"/>
        <v>11015.5167</v>
      </c>
      <c r="G72" s="23">
        <f t="shared" si="2"/>
        <v>11080.297399999999</v>
      </c>
      <c r="H72" s="23">
        <f t="shared" si="2"/>
        <v>12760.48537</v>
      </c>
      <c r="I72" s="23">
        <f t="shared" si="2"/>
        <v>11162.5543</v>
      </c>
      <c r="J72" s="23">
        <f t="shared" si="2"/>
        <v>11188.532200000001</v>
      </c>
      <c r="K72" s="23">
        <f t="shared" si="2"/>
        <v>12885.3117</v>
      </c>
      <c r="L72" s="23">
        <f t="shared" si="2"/>
        <v>11272.383699999998</v>
      </c>
      <c r="M72" s="23">
        <f t="shared" si="2"/>
        <v>11295.6163</v>
      </c>
      <c r="N72" s="23">
        <f t="shared" si="2"/>
        <v>13027.282069999997</v>
      </c>
      <c r="O72" s="23">
        <f t="shared" si="2"/>
        <v>11444.402099999999</v>
      </c>
      <c r="P72" s="23">
        <f t="shared" si="2"/>
        <v>11493.185600000001</v>
      </c>
      <c r="Q72" s="33">
        <f t="shared" si="2"/>
        <v>13215.987539999998</v>
      </c>
      <c r="R72" s="33">
        <f t="shared" si="2"/>
        <v>11623.8408</v>
      </c>
      <c r="S72" s="33">
        <f t="shared" si="2"/>
        <v>11725.08</v>
      </c>
      <c r="T72" s="33">
        <f t="shared" si="2"/>
        <v>13516.69472</v>
      </c>
      <c r="U72" s="33">
        <f t="shared" si="2"/>
        <v>11900.9499</v>
      </c>
      <c r="V72" s="33">
        <f t="shared" si="2"/>
        <v>11988.1127</v>
      </c>
      <c r="W72" s="33">
        <f t="shared" si="2"/>
        <v>13733.205239999999</v>
      </c>
      <c r="X72" s="33">
        <f t="shared" si="2"/>
        <v>12102.142899999999</v>
      </c>
      <c r="Y72" s="33">
        <f t="shared" si="2"/>
        <v>12139.914099999998</v>
      </c>
      <c r="Z72" s="33">
        <f t="shared" si="2"/>
        <v>13951.070159999999</v>
      </c>
      <c r="AA72" s="33">
        <f t="shared" si="2"/>
        <v>12294.3573</v>
      </c>
      <c r="AB72" s="33">
        <f t="shared" si="2"/>
        <v>12350.190999999999</v>
      </c>
      <c r="AC72" s="33">
        <f t="shared" si="2"/>
        <v>14140.810909999998</v>
      </c>
      <c r="AD72" s="33">
        <f t="shared" si="2"/>
        <v>12470.827799999999</v>
      </c>
      <c r="AE72" s="33">
        <f t="shared" si="2"/>
        <v>12593.608700000001</v>
      </c>
      <c r="AF72" s="33">
        <f t="shared" si="2"/>
        <v>14411.920829999999</v>
      </c>
      <c r="AG72" s="33">
        <f t="shared" si="2"/>
        <v>12763.417799999999</v>
      </c>
      <c r="AH72" s="33">
        <f t="shared" si="2"/>
        <v>12835.3712</v>
      </c>
      <c r="AI72" s="33">
        <f t="shared" si="2"/>
        <v>14655.984280000001</v>
      </c>
      <c r="AJ72" s="33">
        <f t="shared" si="2"/>
        <v>13002.0267</v>
      </c>
      <c r="AK72" s="33">
        <f t="shared" si="2"/>
        <v>13062.854700000002</v>
      </c>
      <c r="AL72" s="33">
        <f t="shared" si="2"/>
        <v>14911.698409999997</v>
      </c>
      <c r="AM72" s="33">
        <f t="shared" si="2"/>
        <v>13243.676900000002</v>
      </c>
      <c r="AN72" s="33">
        <f t="shared" si="2"/>
        <v>13289.327999999998</v>
      </c>
      <c r="AO72" s="33">
        <f t="shared" si="2"/>
        <v>15187.8274</v>
      </c>
      <c r="AP72" s="33">
        <f t="shared" si="2"/>
        <v>13524.7027</v>
      </c>
      <c r="AQ72" s="33">
        <f t="shared" si="2"/>
        <v>13616.845400000002</v>
      </c>
      <c r="AR72" s="33">
        <f t="shared" si="2"/>
        <v>15463.2081</v>
      </c>
      <c r="AS72" s="33">
        <f t="shared" si="2"/>
        <v>13766.036899999999</v>
      </c>
      <c r="AT72" s="33">
        <f t="shared" si="2"/>
        <v>11789.278400000001</v>
      </c>
      <c r="AU72" s="33">
        <f t="shared" si="2"/>
        <v>13609.373010000001</v>
      </c>
      <c r="AV72" s="33">
        <f t="shared" si="2"/>
        <v>11873.3629</v>
      </c>
      <c r="AW72" s="33">
        <f t="shared" si="2"/>
        <v>11888.9589</v>
      </c>
      <c r="AX72" s="33">
        <f t="shared" si="2"/>
        <v>13697.4499</v>
      </c>
      <c r="AY72" s="33">
        <f t="shared" si="2"/>
        <v>11947.853500000001</v>
      </c>
      <c r="AZ72" s="33">
        <f t="shared" si="2"/>
        <v>11994.305600000002</v>
      </c>
      <c r="BA72" s="33">
        <f t="shared" si="2"/>
        <v>13803.60815</v>
      </c>
      <c r="BB72" s="33">
        <f t="shared" si="2"/>
        <v>12076.2112</v>
      </c>
      <c r="BC72" s="33">
        <f t="shared" si="2"/>
        <v>12125.6113</v>
      </c>
      <c r="BD72" s="33">
        <f t="shared" si="2"/>
        <v>13896.963040000001</v>
      </c>
      <c r="BE72" s="33">
        <f t="shared" si="2"/>
        <v>12197.864600000001</v>
      </c>
      <c r="BF72" s="33">
        <f t="shared" si="2"/>
        <v>12228.8778</v>
      </c>
      <c r="BG72" s="33">
        <f t="shared" si="2"/>
        <v>13977.877049999999</v>
      </c>
    </row>
    <row r="73" spans="1:59" s="23" customFormat="1" x14ac:dyDescent="0.3">
      <c r="B73" s="8" t="s">
        <v>51</v>
      </c>
      <c r="C73" s="23">
        <f t="shared" ref="C73:AD73" si="3">C44+C49+C68+C70+C57</f>
        <v>11920.977799</v>
      </c>
      <c r="D73" s="23">
        <f t="shared" si="3"/>
        <v>10545.107162000002</v>
      </c>
      <c r="E73" s="23">
        <f t="shared" si="3"/>
        <v>10585.748267999999</v>
      </c>
      <c r="F73" s="23">
        <f t="shared" si="3"/>
        <v>10600.957666</v>
      </c>
      <c r="G73" s="23">
        <f t="shared" si="3"/>
        <v>10578.665686999999</v>
      </c>
      <c r="H73" s="23">
        <f t="shared" si="3"/>
        <v>10614.943188000001</v>
      </c>
      <c r="I73" s="23">
        <f t="shared" si="3"/>
        <v>10627.00879</v>
      </c>
      <c r="J73" s="23">
        <f t="shared" si="3"/>
        <v>10653.962992999999</v>
      </c>
      <c r="K73" s="23">
        <f t="shared" si="3"/>
        <v>10692.457769999999</v>
      </c>
      <c r="L73" s="23">
        <f t="shared" si="3"/>
        <v>10705.078352</v>
      </c>
      <c r="M73" s="23">
        <f t="shared" si="3"/>
        <v>10733.468672000001</v>
      </c>
      <c r="N73" s="23">
        <f t="shared" si="3"/>
        <v>11101.244334000001</v>
      </c>
      <c r="O73" s="23">
        <f t="shared" si="3"/>
        <v>11481.852179</v>
      </c>
      <c r="P73" s="23">
        <f t="shared" si="3"/>
        <v>11511.095257999999</v>
      </c>
      <c r="Q73" s="33">
        <f t="shared" si="3"/>
        <v>11537.992118</v>
      </c>
      <c r="R73" s="33">
        <f t="shared" si="3"/>
        <v>11447.690541000002</v>
      </c>
      <c r="S73" s="33">
        <f t="shared" si="3"/>
        <v>11365.936578000001</v>
      </c>
      <c r="T73" s="33">
        <f t="shared" si="3"/>
        <v>11301.650582</v>
      </c>
      <c r="U73" s="33">
        <f t="shared" si="3"/>
        <v>11225.184048000001</v>
      </c>
      <c r="V73" s="33">
        <f t="shared" si="3"/>
        <v>11166.168823</v>
      </c>
      <c r="W73" s="33">
        <f t="shared" si="3"/>
        <v>11168.240748499999</v>
      </c>
      <c r="X73" s="33">
        <f t="shared" si="3"/>
        <v>11150.85492</v>
      </c>
      <c r="Y73" s="33">
        <f t="shared" si="3"/>
        <v>11196.678790000002</v>
      </c>
      <c r="Z73" s="33">
        <f t="shared" si="3"/>
        <v>11183.33777</v>
      </c>
      <c r="AA73" s="33">
        <f t="shared" si="3"/>
        <v>11179.041369999999</v>
      </c>
      <c r="AB73" s="33">
        <f t="shared" si="3"/>
        <v>11192.654080000002</v>
      </c>
      <c r="AC73" s="33">
        <f t="shared" si="3"/>
        <v>11154.483840000001</v>
      </c>
      <c r="AD73" s="33">
        <f t="shared" si="3"/>
        <v>11123.715460000001</v>
      </c>
      <c r="AE73" s="33">
        <f>AE44+AE49+AE68+AE70+AE57</f>
        <v>11088.810440000001</v>
      </c>
      <c r="AF73" s="33">
        <f t="shared" ref="AF73:BG73" si="4">AF44+AF49+AF68+AF70+AF57</f>
        <v>11051.30258</v>
      </c>
      <c r="AG73" s="33">
        <f t="shared" si="4"/>
        <v>11087.991059999998</v>
      </c>
      <c r="AH73" s="33">
        <f t="shared" si="4"/>
        <v>11121.793320000001</v>
      </c>
      <c r="AI73" s="33">
        <f t="shared" si="4"/>
        <v>11199.199210000001</v>
      </c>
      <c r="AJ73" s="33">
        <f t="shared" si="4"/>
        <v>11243.585340000001</v>
      </c>
      <c r="AK73" s="33">
        <f t="shared" si="4"/>
        <v>11296.333640000001</v>
      </c>
      <c r="AL73" s="33">
        <f t="shared" si="4"/>
        <v>11342.965499999998</v>
      </c>
      <c r="AM73" s="33">
        <f t="shared" si="4"/>
        <v>11434.238219999997</v>
      </c>
      <c r="AN73" s="33">
        <f t="shared" si="4"/>
        <v>11478.788060000001</v>
      </c>
      <c r="AO73" s="33">
        <f t="shared" si="4"/>
        <v>11511.397980000002</v>
      </c>
      <c r="AP73" s="33">
        <f t="shared" si="4"/>
        <v>11570.29091</v>
      </c>
      <c r="AQ73" s="33">
        <f t="shared" si="4"/>
        <v>11619.305800000002</v>
      </c>
      <c r="AR73" s="33">
        <f t="shared" si="4"/>
        <v>11632.012270000001</v>
      </c>
      <c r="AS73" s="33">
        <f t="shared" si="4"/>
        <v>11707.45002</v>
      </c>
      <c r="AT73" s="33">
        <f t="shared" si="4"/>
        <v>13253.818659999999</v>
      </c>
      <c r="AU73" s="33">
        <f t="shared" si="4"/>
        <v>13370.752699999999</v>
      </c>
      <c r="AV73" s="33">
        <f t="shared" si="4"/>
        <v>13398.274190000002</v>
      </c>
      <c r="AW73" s="33">
        <f t="shared" si="4"/>
        <v>13409.658790000001</v>
      </c>
      <c r="AX73" s="33">
        <f t="shared" si="4"/>
        <v>13382.05942</v>
      </c>
      <c r="AY73" s="33">
        <f t="shared" si="4"/>
        <v>13417.87952</v>
      </c>
      <c r="AZ73" s="33">
        <f t="shared" si="4"/>
        <v>13456.108560000002</v>
      </c>
      <c r="BA73" s="33">
        <f t="shared" si="4"/>
        <v>13457.79967</v>
      </c>
      <c r="BB73" s="33">
        <f t="shared" si="4"/>
        <v>13461.889659999999</v>
      </c>
      <c r="BC73" s="33">
        <f t="shared" si="4"/>
        <v>13496.0236</v>
      </c>
      <c r="BD73" s="33">
        <f t="shared" si="4"/>
        <v>13528.04875</v>
      </c>
      <c r="BE73" s="33">
        <f t="shared" si="4"/>
        <v>13549.37255</v>
      </c>
      <c r="BF73" s="33">
        <f t="shared" si="4"/>
        <v>13543.65796</v>
      </c>
      <c r="BG73" s="33">
        <f t="shared" si="4"/>
        <v>13575.208990000001</v>
      </c>
    </row>
    <row r="74" spans="1:59" s="7" customFormat="1" x14ac:dyDescent="0.3">
      <c r="B74" s="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59" s="7" customFormat="1" x14ac:dyDescent="0.3">
      <c r="B75" s="1" t="s">
        <v>52</v>
      </c>
      <c r="C75" s="30">
        <v>549.93992785587398</v>
      </c>
      <c r="D75" s="30">
        <v>552.73791691957013</v>
      </c>
      <c r="E75" s="30">
        <v>554.79949000000124</v>
      </c>
      <c r="F75" s="30">
        <v>540.28615324607017</v>
      </c>
      <c r="G75" s="30">
        <v>526.75684091011499</v>
      </c>
      <c r="H75" s="30">
        <v>511.91394000000037</v>
      </c>
      <c r="I75" s="30">
        <v>509.04451874255938</v>
      </c>
      <c r="J75" s="30">
        <v>505.69180238178524</v>
      </c>
      <c r="K75" s="30">
        <v>504.43153999999959</v>
      </c>
      <c r="L75" s="30">
        <v>500.6441058125456</v>
      </c>
      <c r="M75" s="30">
        <v>496.23900613031583</v>
      </c>
      <c r="N75" s="30">
        <v>492.45970000000307</v>
      </c>
      <c r="O75" s="30">
        <v>444.97539865970066</v>
      </c>
      <c r="P75" s="30">
        <v>397.84308707394121</v>
      </c>
      <c r="Q75" s="30">
        <v>351.73509000000013</v>
      </c>
      <c r="R75" s="30">
        <v>326.26519389754867</v>
      </c>
      <c r="S75" s="30">
        <v>301.11315762482263</v>
      </c>
      <c r="T75" s="30">
        <v>276.27593999999954</v>
      </c>
      <c r="U75" s="30">
        <v>275.77113047251805</v>
      </c>
      <c r="V75" s="30">
        <v>275.59996935315576</v>
      </c>
      <c r="W75" s="30">
        <v>274.99942999999985</v>
      </c>
      <c r="X75" s="30">
        <v>269.96047173604711</v>
      </c>
      <c r="Y75" s="30">
        <v>264.39676417771989</v>
      </c>
      <c r="Z75" s="30">
        <v>259.8692200000005</v>
      </c>
      <c r="AA75" s="30">
        <v>361.73320113124646</v>
      </c>
      <c r="AB75" s="30">
        <v>464.46346792978875</v>
      </c>
      <c r="AC75" s="30">
        <v>568.07009000000471</v>
      </c>
      <c r="AD75" s="30">
        <v>572.89513930135945</v>
      </c>
      <c r="AE75" s="30">
        <v>581.05015027593981</v>
      </c>
      <c r="AF75" s="30">
        <v>587.27324999999837</v>
      </c>
      <c r="AG75" s="30">
        <v>602.79692439193968</v>
      </c>
      <c r="AH75" s="30">
        <v>618.67104301163999</v>
      </c>
      <c r="AI75" s="30">
        <v>634.63574000000153</v>
      </c>
      <c r="AJ75" s="30">
        <v>606.93260651577293</v>
      </c>
      <c r="AK75" s="30">
        <v>578.66835414119123</v>
      </c>
      <c r="AL75" s="30">
        <v>552.76810000000114</v>
      </c>
      <c r="AM75" s="30">
        <v>537.54691881855979</v>
      </c>
      <c r="AN75" s="30">
        <v>521.5149259880418</v>
      </c>
      <c r="AO75" s="30">
        <v>509.15785999999935</v>
      </c>
      <c r="AP75" s="30">
        <v>497.58911059691309</v>
      </c>
      <c r="AQ75" s="30">
        <v>486.96657556867649</v>
      </c>
      <c r="AR75" s="30">
        <v>475.84372999999687</v>
      </c>
      <c r="AS75" s="30">
        <v>453.13251527567263</v>
      </c>
      <c r="AT75" s="30">
        <v>430.23500370482725</v>
      </c>
      <c r="AU75" s="30">
        <v>407.57626999999775</v>
      </c>
      <c r="AV75" s="30">
        <v>392.67709515386377</v>
      </c>
      <c r="AW75" s="30">
        <v>377.04832995675679</v>
      </c>
      <c r="AX75" s="30">
        <v>362.30671000000075</v>
      </c>
      <c r="AY75" s="30">
        <v>354.77666736241736</v>
      </c>
      <c r="AZ75" s="30">
        <v>347.51810930346255</v>
      </c>
      <c r="BA75" s="30">
        <v>340.00532000000021</v>
      </c>
      <c r="BB75" s="30">
        <v>327.54023578772103</v>
      </c>
      <c r="BC75" s="30">
        <v>315.39793414789528</v>
      </c>
      <c r="BD75" s="30">
        <v>303.16313999999693</v>
      </c>
      <c r="BE75" s="30">
        <v>303.77637720091298</v>
      </c>
      <c r="BF75" s="30">
        <v>304.83725100076117</v>
      </c>
      <c r="BG75" s="30">
        <v>305.39875720410055</v>
      </c>
    </row>
    <row r="76" spans="1:59" s="7" customFormat="1" x14ac:dyDescent="0.3">
      <c r="B76" s="1" t="s">
        <v>53</v>
      </c>
      <c r="C76" s="30">
        <v>4714.1204984570177</v>
      </c>
      <c r="D76" s="30">
        <v>4725.4544146923126</v>
      </c>
      <c r="E76" s="30">
        <v>4751.9947319999992</v>
      </c>
      <c r="F76" s="30">
        <v>4794.0679181861669</v>
      </c>
      <c r="G76" s="30">
        <v>4822.8197641766528</v>
      </c>
      <c r="H76" s="30">
        <v>4878.2541119999987</v>
      </c>
      <c r="I76" s="30">
        <v>4860.6372658768523</v>
      </c>
      <c r="J76" s="30">
        <v>4848.6597725210158</v>
      </c>
      <c r="K76" s="30">
        <v>4849.2434299999986</v>
      </c>
      <c r="L76" s="30">
        <v>4909.6901927264898</v>
      </c>
      <c r="M76" s="30">
        <v>4981.7511218605687</v>
      </c>
      <c r="N76" s="30">
        <v>5233.9371660000015</v>
      </c>
      <c r="O76" s="30">
        <v>5431.7281319880967</v>
      </c>
      <c r="P76" s="30">
        <v>5446.9962229557495</v>
      </c>
      <c r="Q76" s="30">
        <v>5465.7090820000012</v>
      </c>
      <c r="R76" s="30">
        <v>5522.0673141553707</v>
      </c>
      <c r="S76" s="30">
        <v>5592.8443502369937</v>
      </c>
      <c r="T76" s="30">
        <v>5685.2862179999993</v>
      </c>
      <c r="U76" s="30">
        <v>5712.7835643319358</v>
      </c>
      <c r="V76" s="30">
        <v>5759.3733087881774</v>
      </c>
      <c r="W76" s="30">
        <v>5837.8527515000023</v>
      </c>
      <c r="X76" s="30">
        <v>5918.7328576345262</v>
      </c>
      <c r="Y76" s="30">
        <v>6033.8573984075174</v>
      </c>
      <c r="Z76" s="30">
        <v>6125.1320300000007</v>
      </c>
      <c r="AA76" s="30">
        <v>6209.8057755776263</v>
      </c>
      <c r="AB76" s="30">
        <v>6308.6157267892359</v>
      </c>
      <c r="AC76" s="30">
        <v>6386.1113599999971</v>
      </c>
      <c r="AD76" s="30">
        <v>6456.0595153930208</v>
      </c>
      <c r="AE76" s="30">
        <v>6524.6849288220365</v>
      </c>
      <c r="AF76" s="30">
        <v>6596.0028199999979</v>
      </c>
      <c r="AG76" s="30">
        <v>6629.6363962823307</v>
      </c>
      <c r="AH76" s="30">
        <v>6668.3995586479996</v>
      </c>
      <c r="AI76" s="30">
        <v>6753.8043899999993</v>
      </c>
      <c r="AJ76" s="30">
        <v>6875.7103646024043</v>
      </c>
      <c r="AK76" s="30">
        <v>6994.7093984444055</v>
      </c>
      <c r="AL76" s="30">
        <v>7130.8305000000018</v>
      </c>
      <c r="AM76" s="30">
        <v>7180.4794849144873</v>
      </c>
      <c r="AN76" s="30">
        <v>7207.1554543794064</v>
      </c>
      <c r="AO76" s="30">
        <v>7231.1416199999967</v>
      </c>
      <c r="AP76" s="30">
        <v>7235.767584473866</v>
      </c>
      <c r="AQ76" s="30">
        <v>7230.4200957752346</v>
      </c>
      <c r="AR76" s="30">
        <v>7212.0526299999983</v>
      </c>
      <c r="AS76" s="30">
        <v>7204.1701832439248</v>
      </c>
      <c r="AT76" s="30">
        <v>7166.8757282949027</v>
      </c>
      <c r="AU76" s="30">
        <v>7174.4307999999983</v>
      </c>
      <c r="AV76" s="30">
        <v>7262.3217053958542</v>
      </c>
      <c r="AW76" s="30">
        <v>7355.1056102007806</v>
      </c>
      <c r="AX76" s="30">
        <v>7430.9419800000014</v>
      </c>
      <c r="AY76" s="30">
        <v>7457.6285981704823</v>
      </c>
      <c r="AZ76" s="30">
        <v>7485.8147539360616</v>
      </c>
      <c r="BA76" s="30">
        <v>7511.0115300000016</v>
      </c>
      <c r="BB76" s="30">
        <v>7520.303542394664</v>
      </c>
      <c r="BC76" s="30">
        <v>7527.6590444733538</v>
      </c>
      <c r="BD76" s="30">
        <v>7557.482350000002</v>
      </c>
      <c r="BE76" s="30">
        <v>7586.2582684953213</v>
      </c>
      <c r="BF76" s="30">
        <v>7577.4497038253321</v>
      </c>
      <c r="BG76" s="30">
        <v>7605.0409502213734</v>
      </c>
    </row>
    <row r="77" spans="1:59" s="7" customFormat="1" x14ac:dyDescent="0.3">
      <c r="B77" s="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59" s="7" customFormat="1" x14ac:dyDescent="0.3">
      <c r="B78" s="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59" s="7" customFormat="1" x14ac:dyDescent="0.3">
      <c r="B79" s="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59" s="7" customFormat="1" x14ac:dyDescent="0.3">
      <c r="A80" s="20" t="s">
        <v>54</v>
      </c>
      <c r="B80" s="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62" s="7" customFormat="1" x14ac:dyDescent="0.3">
      <c r="A81" s="20"/>
      <c r="B81" s="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62" s="7" customFormat="1" x14ac:dyDescent="0.3">
      <c r="B82" s="8" t="s">
        <v>55</v>
      </c>
      <c r="C82" s="2">
        <f t="shared" ref="C82:BG82" si="5">C8/C$4</f>
        <v>-2.835391195907324E-2</v>
      </c>
      <c r="D82" s="2">
        <f t="shared" si="5"/>
        <v>-2.8781303864293395E-2</v>
      </c>
      <c r="E82" s="2">
        <f t="shared" si="5"/>
        <v>-2.8969412391765315E-2</v>
      </c>
      <c r="F82" s="2">
        <f t="shared" si="5"/>
        <v>-2.8838373809874591E-2</v>
      </c>
      <c r="G82" s="2">
        <f t="shared" si="5"/>
        <v>-2.8738380368254834E-2</v>
      </c>
      <c r="H82" s="2">
        <f t="shared" si="5"/>
        <v>-2.8486085666381337E-2</v>
      </c>
      <c r="I82" s="2">
        <f t="shared" si="5"/>
        <v>-2.7934677870948742E-2</v>
      </c>
      <c r="J82" s="2">
        <f t="shared" si="5"/>
        <v>-2.7401532890876684E-2</v>
      </c>
      <c r="K82" s="2">
        <f t="shared" si="5"/>
        <v>-2.6779909016125085E-2</v>
      </c>
      <c r="L82" s="2">
        <f t="shared" si="5"/>
        <v>-2.6476939856140337E-2</v>
      </c>
      <c r="M82" s="2">
        <f t="shared" si="5"/>
        <v>-2.6025392087354791E-2</v>
      </c>
      <c r="N82" s="2">
        <f t="shared" si="5"/>
        <v>-2.5812996406884427E-2</v>
      </c>
      <c r="O82" s="2">
        <f t="shared" si="5"/>
        <v>-2.6148193339113921E-2</v>
      </c>
      <c r="P82" s="2">
        <f t="shared" si="5"/>
        <v>-2.6422172424711354E-2</v>
      </c>
      <c r="Q82" s="16">
        <f t="shared" si="5"/>
        <v>-2.6409774427260575E-2</v>
      </c>
      <c r="R82" s="16">
        <f t="shared" si="5"/>
        <v>-2.6850669287619668E-2</v>
      </c>
      <c r="S82" s="16">
        <f t="shared" si="5"/>
        <v>-2.7361512825385986E-2</v>
      </c>
      <c r="T82" s="16">
        <f t="shared" si="5"/>
        <v>-2.7853337395182049E-2</v>
      </c>
      <c r="U82" s="16">
        <f t="shared" si="5"/>
        <v>-2.8733372927609864E-2</v>
      </c>
      <c r="V82" s="16">
        <f t="shared" si="5"/>
        <v>-2.9882366433649433E-2</v>
      </c>
      <c r="W82" s="16">
        <f t="shared" si="5"/>
        <v>-3.0670709978468276E-2</v>
      </c>
      <c r="X82" s="16">
        <f t="shared" si="5"/>
        <v>-3.1450111816221211E-2</v>
      </c>
      <c r="Y82" s="16">
        <f t="shared" si="5"/>
        <v>-3.2562541026819651E-2</v>
      </c>
      <c r="Z82" s="16">
        <f t="shared" si="5"/>
        <v>-3.3296981498168343E-2</v>
      </c>
      <c r="AA82" s="16">
        <f t="shared" si="5"/>
        <v>-3.339128121407671E-2</v>
      </c>
      <c r="AB82" s="16">
        <f t="shared" si="5"/>
        <v>-3.3497343870533443E-2</v>
      </c>
      <c r="AC82" s="16">
        <f t="shared" si="5"/>
        <v>-3.4163106400130504E-2</v>
      </c>
      <c r="AD82" s="16">
        <f t="shared" si="5"/>
        <v>-3.4344031096166606E-2</v>
      </c>
      <c r="AE82" s="16">
        <f t="shared" si="5"/>
        <v>-3.4538901455330923E-2</v>
      </c>
      <c r="AF82" s="16">
        <f t="shared" si="5"/>
        <v>-3.5046271542990129E-2</v>
      </c>
      <c r="AG82" s="16">
        <f t="shared" si="5"/>
        <v>-3.4969457364086028E-2</v>
      </c>
      <c r="AH82" s="16">
        <f t="shared" si="5"/>
        <v>-3.5250996689695932E-2</v>
      </c>
      <c r="AI82" s="16">
        <f t="shared" si="5"/>
        <v>-3.5668852385477082E-2</v>
      </c>
      <c r="AJ82" s="16">
        <f t="shared" si="5"/>
        <v>-3.6394158939550433E-2</v>
      </c>
      <c r="AK82" s="16">
        <f t="shared" si="5"/>
        <v>-3.6976548599711612E-2</v>
      </c>
      <c r="AL82" s="16">
        <f t="shared" si="5"/>
        <v>-3.819746849168159E-2</v>
      </c>
      <c r="AM82" s="16">
        <f t="shared" si="5"/>
        <v>-3.8739067572106815E-2</v>
      </c>
      <c r="AN82" s="16">
        <f t="shared" si="5"/>
        <v>-3.9161922950670884E-2</v>
      </c>
      <c r="AO82" s="16">
        <f t="shared" si="5"/>
        <v>-3.9260681972243638E-2</v>
      </c>
      <c r="AP82" s="16">
        <f t="shared" si="5"/>
        <v>-3.9079826010855238E-2</v>
      </c>
      <c r="AQ82" s="16">
        <f t="shared" si="5"/>
        <v>-3.8601113044600462E-2</v>
      </c>
      <c r="AR82" s="16">
        <f t="shared" si="5"/>
        <v>-3.8135701096328058E-2</v>
      </c>
      <c r="AS82" s="16">
        <f t="shared" si="5"/>
        <v>-3.8337610563782404E-2</v>
      </c>
      <c r="AT82" s="16">
        <f t="shared" si="5"/>
        <v>-3.7495527692309835E-2</v>
      </c>
      <c r="AU82" s="16">
        <f t="shared" si="5"/>
        <v>-3.6947754832405116E-2</v>
      </c>
      <c r="AV82" s="16">
        <f t="shared" si="5"/>
        <v>-3.6099511835228242E-2</v>
      </c>
      <c r="AW82" s="16">
        <f t="shared" si="5"/>
        <v>-3.5241224277918842E-2</v>
      </c>
      <c r="AX82" s="16">
        <f t="shared" si="5"/>
        <v>-3.3414636553683465E-2</v>
      </c>
      <c r="AY82" s="16">
        <f t="shared" si="5"/>
        <v>-3.2715885649882849E-2</v>
      </c>
      <c r="AZ82" s="16">
        <f t="shared" si="5"/>
        <v>-3.1885292142252254E-2</v>
      </c>
      <c r="BA82" s="16">
        <f t="shared" si="5"/>
        <v>-3.1093212880805226E-2</v>
      </c>
      <c r="BB82" s="16">
        <f t="shared" si="5"/>
        <v>-3.0684071345606925E-2</v>
      </c>
      <c r="BC82" s="16">
        <f t="shared" si="5"/>
        <v>-3.0230025795369774E-2</v>
      </c>
      <c r="BD82" s="16">
        <f t="shared" si="5"/>
        <v>-2.9706189255995205E-2</v>
      </c>
      <c r="BE82" s="16">
        <f t="shared" si="5"/>
        <v>-2.9089764796379178E-2</v>
      </c>
      <c r="BF82" s="16">
        <f t="shared" si="5"/>
        <v>-2.8917057675084911E-2</v>
      </c>
      <c r="BG82" s="16">
        <f t="shared" si="5"/>
        <v>-2.8499334099324296E-2</v>
      </c>
      <c r="BH82" s="16"/>
      <c r="BI82" s="16"/>
      <c r="BJ82" s="16"/>
    </row>
    <row r="83" spans="1:62" s="7" customFormat="1" x14ac:dyDescent="0.3">
      <c r="A83" s="20"/>
      <c r="B83" s="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62" s="7" customFormat="1" x14ac:dyDescent="0.3">
      <c r="B84" s="15" t="s">
        <v>6</v>
      </c>
      <c r="C84" s="3">
        <f t="shared" ref="C84:BG84" si="6">C13/C$4</f>
        <v>1.0530327273850224</v>
      </c>
      <c r="D84" s="3">
        <f t="shared" si="6"/>
        <v>1.0498281094753168</v>
      </c>
      <c r="E84" s="3">
        <f t="shared" si="6"/>
        <v>1.0461683235563639</v>
      </c>
      <c r="F84" s="3">
        <f t="shared" si="6"/>
        <v>1.0424407564938112</v>
      </c>
      <c r="G84" s="3">
        <f t="shared" si="6"/>
        <v>1.059479751648998</v>
      </c>
      <c r="H84" s="3">
        <f t="shared" si="6"/>
        <v>1.0678787221181052</v>
      </c>
      <c r="I84" s="3">
        <f t="shared" si="6"/>
        <v>1.0777393965714557</v>
      </c>
      <c r="J84" s="3">
        <f t="shared" si="6"/>
        <v>1.0766008821144322</v>
      </c>
      <c r="K84" s="3">
        <f t="shared" si="6"/>
        <v>1.0780611572810961</v>
      </c>
      <c r="L84" s="3">
        <f t="shared" si="6"/>
        <v>1.0752177030692629</v>
      </c>
      <c r="M84" s="3">
        <f t="shared" si="6"/>
        <v>1.0795684261403851</v>
      </c>
      <c r="N84" s="3">
        <f t="shared" si="6"/>
        <v>1.0929716652693866</v>
      </c>
      <c r="O84" s="3">
        <f t="shared" si="6"/>
        <v>1.162820411901696</v>
      </c>
      <c r="P84" s="3">
        <f t="shared" si="6"/>
        <v>1.2060407709393943</v>
      </c>
      <c r="Q84" s="17">
        <f t="shared" si="6"/>
        <v>1.242824778837855</v>
      </c>
      <c r="R84" s="17">
        <f t="shared" si="6"/>
        <v>1.2462274225892707</v>
      </c>
      <c r="S84" s="17">
        <f t="shared" si="6"/>
        <v>1.2561211857704426</v>
      </c>
      <c r="T84" s="17">
        <f t="shared" si="6"/>
        <v>1.265492090695121</v>
      </c>
      <c r="U84" s="17">
        <f t="shared" si="6"/>
        <v>1.2730692041328628</v>
      </c>
      <c r="V84" s="17">
        <f t="shared" si="6"/>
        <v>1.2878568359440978</v>
      </c>
      <c r="W84" s="17">
        <f t="shared" si="6"/>
        <v>1.3013114344242602</v>
      </c>
      <c r="X84" s="17">
        <f t="shared" si="6"/>
        <v>1.300407906693996</v>
      </c>
      <c r="Y84" s="17">
        <f t="shared" si="6"/>
        <v>1.304791332469653</v>
      </c>
      <c r="Z84" s="17">
        <f t="shared" si="6"/>
        <v>1.3056757711019844</v>
      </c>
      <c r="AA84" s="17">
        <f t="shared" si="6"/>
        <v>1.286847556290184</v>
      </c>
      <c r="AB84" s="17">
        <f t="shared" si="6"/>
        <v>1.2711623818067501</v>
      </c>
      <c r="AC84" s="17">
        <f t="shared" si="6"/>
        <v>1.2741376682507053</v>
      </c>
      <c r="AD84" s="17">
        <f t="shared" si="6"/>
        <v>1.2590042817292946</v>
      </c>
      <c r="AE84" s="17">
        <f t="shared" si="6"/>
        <v>1.2488959815491669</v>
      </c>
      <c r="AF84" s="17">
        <f t="shared" si="6"/>
        <v>1.2394616520816624</v>
      </c>
      <c r="AG84" s="17">
        <f t="shared" si="6"/>
        <v>1.2494547284065127</v>
      </c>
      <c r="AH84" s="17">
        <f t="shared" si="6"/>
        <v>1.2374653048658666</v>
      </c>
      <c r="AI84" s="17">
        <f t="shared" si="6"/>
        <v>1.2552842417570182</v>
      </c>
      <c r="AJ84" s="17">
        <f t="shared" si="6"/>
        <v>1.2616611218086851</v>
      </c>
      <c r="AK84" s="17">
        <f t="shared" si="6"/>
        <v>1.2615367657472585</v>
      </c>
      <c r="AL84" s="17">
        <f t="shared" si="6"/>
        <v>1.2561724308321502</v>
      </c>
      <c r="AM84" s="17">
        <f t="shared" si="6"/>
        <v>1.2457494804277678</v>
      </c>
      <c r="AN84" s="17">
        <f t="shared" si="6"/>
        <v>1.2412937396170165</v>
      </c>
      <c r="AO84" s="17">
        <f t="shared" si="6"/>
        <v>1.234383952708636</v>
      </c>
      <c r="AP84" s="17">
        <f t="shared" si="6"/>
        <v>1.2268188698927771</v>
      </c>
      <c r="AQ84" s="17">
        <f t="shared" si="6"/>
        <v>1.2309806351046788</v>
      </c>
      <c r="AR84" s="17">
        <f t="shared" si="6"/>
        <v>1.222213321050676</v>
      </c>
      <c r="AS84" s="17">
        <f t="shared" si="6"/>
        <v>1.2270284138327512</v>
      </c>
      <c r="AT84" s="17">
        <f t="shared" si="6"/>
        <v>1.2263527518238146</v>
      </c>
      <c r="AU84" s="17">
        <f t="shared" si="6"/>
        <v>1.2204613457526392</v>
      </c>
      <c r="AV84" s="17">
        <f t="shared" si="6"/>
        <v>1.2144746358059972</v>
      </c>
      <c r="AW84" s="17">
        <f t="shared" si="6"/>
        <v>1.2075699461987197</v>
      </c>
      <c r="AX84" s="17">
        <f t="shared" si="6"/>
        <v>1.2011516737568915</v>
      </c>
      <c r="AY84" s="17">
        <f t="shared" si="6"/>
        <v>1.1949158627399674</v>
      </c>
      <c r="AZ84" s="17">
        <f t="shared" si="6"/>
        <v>1.189445658603085</v>
      </c>
      <c r="BA84" s="17">
        <f t="shared" si="6"/>
        <v>1.2168753611991663</v>
      </c>
      <c r="BB84" s="17">
        <f t="shared" si="6"/>
        <v>1.2210355482461634</v>
      </c>
      <c r="BC84" s="17">
        <f t="shared" si="6"/>
        <v>1.2267675373705191</v>
      </c>
      <c r="BD84" s="17">
        <f t="shared" si="6"/>
        <v>1.2296141972933634</v>
      </c>
      <c r="BE84" s="17">
        <f t="shared" si="6"/>
        <v>1.2437787845267014</v>
      </c>
      <c r="BF84" s="17">
        <f t="shared" si="6"/>
        <v>1.2447973725957358</v>
      </c>
      <c r="BG84" s="17">
        <f t="shared" si="6"/>
        <v>1.2426598495529855</v>
      </c>
    </row>
    <row r="85" spans="1:62" s="7" customFormat="1" x14ac:dyDescent="0.3">
      <c r="A85" s="19" t="s">
        <v>7</v>
      </c>
      <c r="B85" s="8"/>
    </row>
    <row r="86" spans="1:62" s="20" customFormat="1" x14ac:dyDescent="0.3">
      <c r="B86" s="19" t="s">
        <v>8</v>
      </c>
      <c r="E86" s="34">
        <f t="shared" ref="E86:E99" si="7">E15/E$4</f>
        <v>1.5273424700688851</v>
      </c>
      <c r="H86" s="34">
        <f t="shared" ref="H86:H99" si="8">H15/H$4</f>
        <v>1.5286733277600293</v>
      </c>
      <c r="K86" s="34">
        <f t="shared" ref="K86:K99" si="9">K15/K$4</f>
        <v>1.5239929846557383</v>
      </c>
      <c r="N86" s="34">
        <f t="shared" ref="N86:N99" si="10">N15/N$4</f>
        <v>1.5566661852465846</v>
      </c>
      <c r="Q86" s="34">
        <f t="shared" ref="Q86:Q99" si="11">Q15/Q$4</f>
        <v>1.6146172362644677</v>
      </c>
      <c r="T86" s="34">
        <f t="shared" ref="T86:T99" si="12">T15/T$4</f>
        <v>1.6252750303668286</v>
      </c>
      <c r="W86" s="34">
        <f t="shared" ref="W86:W99" si="13">W15/W$4</f>
        <v>1.6383949134242115</v>
      </c>
      <c r="Z86" s="34">
        <f t="shared" ref="Z86:Z99" si="14">Z15/Z$4</f>
        <v>1.6422202953705127</v>
      </c>
      <c r="AC86" s="34">
        <f t="shared" ref="AC86:AC99" si="15">AC15/AC$4</f>
        <v>1.6242846776375897</v>
      </c>
      <c r="AF86" s="34">
        <f t="shared" ref="AF86:AF99" si="16">AF15/AF$4</f>
        <v>1.6083407300215435</v>
      </c>
      <c r="AI86" s="34">
        <f t="shared" ref="AI86:AI99" si="17">AI15/AI$4</f>
        <v>1.5964230698481658</v>
      </c>
      <c r="AL86" s="34">
        <f t="shared" ref="AL86:AL99" si="18">AL15/AL$4</f>
        <v>1.5859968633458141</v>
      </c>
      <c r="AO86" s="34">
        <f t="shared" ref="AO86:AO99" si="19">AO15/AO$4</f>
        <v>1.5774989673873703</v>
      </c>
      <c r="AR86" s="34">
        <f t="shared" ref="AR86:AR99" si="20">AR15/AR$4</f>
        <v>1.5627618294173395</v>
      </c>
      <c r="AU86" s="34">
        <f t="shared" ref="AU86:AU99" si="21">AU15/AU$4</f>
        <v>1.5533329650288314</v>
      </c>
      <c r="AX86" s="34">
        <f t="shared" ref="AX86:AX99" si="22">AX15/AX$4</f>
        <v>1.5380297450239109</v>
      </c>
      <c r="BA86" s="34">
        <f t="shared" ref="BA86:BA99" si="23">BA15/BA$4</f>
        <v>1.5245362713204664</v>
      </c>
      <c r="BD86" s="34">
        <f t="shared" ref="BD86:BD99" si="24">BD15/BD$4</f>
        <v>1.5098920083971263</v>
      </c>
    </row>
    <row r="87" spans="1:62" s="20" customFormat="1" x14ac:dyDescent="0.3">
      <c r="B87" s="21" t="s">
        <v>9</v>
      </c>
      <c r="E87" s="34">
        <f t="shared" si="7"/>
        <v>0.74004919274633429</v>
      </c>
      <c r="H87" s="34">
        <f t="shared" si="8"/>
        <v>0.74116334418785967</v>
      </c>
      <c r="K87" s="34">
        <f t="shared" si="9"/>
        <v>0.74119828198880566</v>
      </c>
      <c r="N87" s="34">
        <f t="shared" si="10"/>
        <v>0.7386351230321262</v>
      </c>
      <c r="Q87" s="34">
        <f t="shared" si="11"/>
        <v>0.75147776843874736</v>
      </c>
      <c r="T87" s="34">
        <f t="shared" si="12"/>
        <v>0.76371891285347859</v>
      </c>
      <c r="W87" s="34">
        <f t="shared" si="13"/>
        <v>0.77506364679992479</v>
      </c>
      <c r="Z87" s="34">
        <f t="shared" si="14"/>
        <v>0.77455993452286009</v>
      </c>
      <c r="AC87" s="34">
        <f t="shared" si="15"/>
        <v>0.77736046177792628</v>
      </c>
      <c r="AF87" s="34">
        <f t="shared" si="16"/>
        <v>0.77400269190990445</v>
      </c>
      <c r="AI87" s="34">
        <f t="shared" si="17"/>
        <v>0.76885955571637044</v>
      </c>
      <c r="AL87" s="34">
        <f t="shared" si="18"/>
        <v>0.75744644489336876</v>
      </c>
      <c r="AO87" s="34">
        <f t="shared" si="19"/>
        <v>0.75458988673853333</v>
      </c>
      <c r="AR87" s="34">
        <f t="shared" si="20"/>
        <v>0.75127116583245324</v>
      </c>
      <c r="AU87" s="34">
        <f t="shared" si="21"/>
        <v>0.74687605464049944</v>
      </c>
      <c r="AX87" s="34">
        <f t="shared" si="22"/>
        <v>0.7352075322593602</v>
      </c>
      <c r="BA87" s="34">
        <f t="shared" si="23"/>
        <v>0.73075602793862138</v>
      </c>
      <c r="BD87" s="34">
        <f t="shared" si="24"/>
        <v>0.72623544874546919</v>
      </c>
    </row>
    <row r="88" spans="1:62" s="7" customFormat="1" x14ac:dyDescent="0.3">
      <c r="B88" s="22" t="s">
        <v>10</v>
      </c>
      <c r="E88" s="35">
        <f t="shared" si="7"/>
        <v>0.4901629649989202</v>
      </c>
      <c r="F88" s="23"/>
      <c r="G88" s="23"/>
      <c r="H88" s="35">
        <f t="shared" si="8"/>
        <v>0.48924125584042394</v>
      </c>
      <c r="I88" s="23"/>
      <c r="J88" s="23"/>
      <c r="K88" s="35">
        <f t="shared" si="9"/>
        <v>0.48689827030272081</v>
      </c>
      <c r="L88" s="23"/>
      <c r="M88" s="23"/>
      <c r="N88" s="35">
        <f t="shared" si="10"/>
        <v>0.48541467580968167</v>
      </c>
      <c r="Q88" s="35">
        <f t="shared" si="11"/>
        <v>0.49690054704058184</v>
      </c>
      <c r="T88" s="35">
        <f t="shared" si="12"/>
        <v>0.50420000374305485</v>
      </c>
      <c r="W88" s="35">
        <f t="shared" si="13"/>
        <v>0.50954264089967549</v>
      </c>
      <c r="Z88" s="35">
        <f t="shared" si="14"/>
        <v>0.50963021957198151</v>
      </c>
      <c r="AC88" s="35">
        <f t="shared" si="15"/>
        <v>0.51127586676512571</v>
      </c>
      <c r="AF88" s="35">
        <f t="shared" si="16"/>
        <v>0.50915415166465372</v>
      </c>
      <c r="AI88" s="35">
        <f t="shared" si="17"/>
        <v>0.50549620479757251</v>
      </c>
      <c r="AL88" s="35">
        <f t="shared" si="18"/>
        <v>0.4985585566638594</v>
      </c>
      <c r="AO88" s="35">
        <f t="shared" si="19"/>
        <v>0.49776647204977936</v>
      </c>
      <c r="AR88" s="35">
        <f t="shared" si="20"/>
        <v>0.49557407769808737</v>
      </c>
      <c r="AU88" s="35">
        <f t="shared" si="21"/>
        <v>0.49318857257363485</v>
      </c>
      <c r="AX88" s="35">
        <f t="shared" si="22"/>
        <v>0.48692230818370102</v>
      </c>
      <c r="BA88" s="35">
        <f t="shared" si="23"/>
        <v>0.48342621203603819</v>
      </c>
      <c r="BD88" s="35">
        <f t="shared" si="24"/>
        <v>0.48059813849528554</v>
      </c>
    </row>
    <row r="89" spans="1:62" s="7" customFormat="1" x14ac:dyDescent="0.3">
      <c r="B89" s="24" t="s">
        <v>11</v>
      </c>
      <c r="E89" s="36">
        <f t="shared" si="7"/>
        <v>0</v>
      </c>
      <c r="F89" s="37"/>
      <c r="G89" s="37"/>
      <c r="H89" s="36">
        <f t="shared" si="8"/>
        <v>0</v>
      </c>
      <c r="I89" s="37"/>
      <c r="J89" s="37"/>
      <c r="K89" s="36">
        <f t="shared" si="9"/>
        <v>0</v>
      </c>
      <c r="L89" s="37"/>
      <c r="M89" s="37"/>
      <c r="N89" s="36">
        <f t="shared" si="10"/>
        <v>0</v>
      </c>
      <c r="O89" s="38"/>
      <c r="P89" s="38"/>
      <c r="Q89" s="36">
        <f t="shared" si="11"/>
        <v>0</v>
      </c>
      <c r="R89" s="38"/>
      <c r="S89" s="38"/>
      <c r="T89" s="36">
        <f t="shared" si="12"/>
        <v>0</v>
      </c>
      <c r="W89" s="36">
        <f t="shared" si="13"/>
        <v>0</v>
      </c>
      <c r="Z89" s="36">
        <f t="shared" si="14"/>
        <v>0</v>
      </c>
      <c r="AC89" s="36">
        <f t="shared" si="15"/>
        <v>0</v>
      </c>
      <c r="AF89" s="36">
        <f t="shared" si="16"/>
        <v>0</v>
      </c>
      <c r="AI89" s="36">
        <f t="shared" si="17"/>
        <v>0</v>
      </c>
      <c r="AL89" s="36">
        <f t="shared" si="18"/>
        <v>0</v>
      </c>
      <c r="AO89" s="36">
        <f t="shared" si="19"/>
        <v>0</v>
      </c>
      <c r="AR89" s="36">
        <f t="shared" si="20"/>
        <v>0</v>
      </c>
      <c r="AU89" s="36">
        <f t="shared" si="21"/>
        <v>0</v>
      </c>
      <c r="AX89" s="36">
        <f t="shared" si="22"/>
        <v>0</v>
      </c>
      <c r="BA89" s="36">
        <f t="shared" si="23"/>
        <v>0</v>
      </c>
      <c r="BD89" s="36">
        <f t="shared" si="24"/>
        <v>0</v>
      </c>
    </row>
    <row r="90" spans="1:62" s="7" customFormat="1" x14ac:dyDescent="0.3">
      <c r="B90" s="22" t="s">
        <v>12</v>
      </c>
      <c r="E90" s="35">
        <f t="shared" si="7"/>
        <v>0.19248580006749358</v>
      </c>
      <c r="F90" s="23"/>
      <c r="G90" s="23"/>
      <c r="H90" s="35">
        <f t="shared" si="8"/>
        <v>0.19384647596105531</v>
      </c>
      <c r="I90" s="23"/>
      <c r="J90" s="23"/>
      <c r="K90" s="35">
        <f t="shared" si="9"/>
        <v>0.19479178742830794</v>
      </c>
      <c r="L90" s="23"/>
      <c r="M90" s="23"/>
      <c r="N90" s="35">
        <f t="shared" si="10"/>
        <v>0.19139151503854798</v>
      </c>
      <c r="Q90" s="35">
        <f t="shared" si="11"/>
        <v>0.19232577118314687</v>
      </c>
      <c r="T90" s="35">
        <f t="shared" si="12"/>
        <v>0.19456086758377852</v>
      </c>
      <c r="W90" s="35">
        <f t="shared" si="13"/>
        <v>0.19626051264625283</v>
      </c>
      <c r="Z90" s="35">
        <f t="shared" si="14"/>
        <v>0.19340573300819119</v>
      </c>
      <c r="AC90" s="35">
        <f t="shared" si="15"/>
        <v>0.19584164469112553</v>
      </c>
      <c r="AF90" s="35">
        <f t="shared" si="16"/>
        <v>0.19445599505127706</v>
      </c>
      <c r="AI90" s="35">
        <f t="shared" si="17"/>
        <v>0.19278333779406676</v>
      </c>
      <c r="AL90" s="35">
        <f t="shared" si="18"/>
        <v>0.18912049777899659</v>
      </c>
      <c r="AO90" s="35">
        <f t="shared" si="19"/>
        <v>0.18955048743925504</v>
      </c>
      <c r="AR90" s="35">
        <f t="shared" si="20"/>
        <v>0.18925996894903424</v>
      </c>
      <c r="AU90" s="35">
        <f t="shared" si="21"/>
        <v>0.1901033802559261</v>
      </c>
      <c r="AX90" s="35">
        <f t="shared" si="22"/>
        <v>0.18657644828963138</v>
      </c>
      <c r="BA90" s="35">
        <f t="shared" si="23"/>
        <v>0.18595268895156269</v>
      </c>
      <c r="BD90" s="35">
        <f t="shared" si="24"/>
        <v>0.18391483591132493</v>
      </c>
    </row>
    <row r="91" spans="1:62" s="7" customFormat="1" x14ac:dyDescent="0.3">
      <c r="B91" s="22" t="s">
        <v>13</v>
      </c>
      <c r="E91" s="35">
        <f t="shared" si="7"/>
        <v>5.740042767992045E-2</v>
      </c>
      <c r="F91" s="23"/>
      <c r="G91" s="23"/>
      <c r="H91" s="35">
        <f t="shared" si="8"/>
        <v>5.8075612386380426E-2</v>
      </c>
      <c r="I91" s="23"/>
      <c r="J91" s="23"/>
      <c r="K91" s="35">
        <f t="shared" si="9"/>
        <v>5.9508224257776889E-2</v>
      </c>
      <c r="L91" s="23"/>
      <c r="M91" s="23"/>
      <c r="N91" s="35">
        <f t="shared" si="10"/>
        <v>6.1828932183896526E-2</v>
      </c>
      <c r="Q91" s="35">
        <f t="shared" si="11"/>
        <v>6.225145021501869E-2</v>
      </c>
      <c r="T91" s="35">
        <f t="shared" si="12"/>
        <v>6.4958041526645208E-2</v>
      </c>
      <c r="W91" s="35">
        <f t="shared" si="13"/>
        <v>6.9260493253996455E-2</v>
      </c>
      <c r="Z91" s="35">
        <f t="shared" si="14"/>
        <v>7.1523981942687428E-2</v>
      </c>
      <c r="AC91" s="35">
        <f t="shared" si="15"/>
        <v>7.0242950321675074E-2</v>
      </c>
      <c r="AF91" s="35">
        <f t="shared" si="16"/>
        <v>7.0392545193973713E-2</v>
      </c>
      <c r="AI91" s="35">
        <f t="shared" si="17"/>
        <v>7.0580013124731153E-2</v>
      </c>
      <c r="AL91" s="35">
        <f t="shared" si="18"/>
        <v>6.976739045051282E-2</v>
      </c>
      <c r="AO91" s="35">
        <f t="shared" si="19"/>
        <v>6.7272927249498862E-2</v>
      </c>
      <c r="AR91" s="35">
        <f t="shared" si="20"/>
        <v>6.6437119185331642E-2</v>
      </c>
      <c r="AU91" s="35">
        <f t="shared" si="21"/>
        <v>6.3584101810938529E-2</v>
      </c>
      <c r="AX91" s="35">
        <f t="shared" si="22"/>
        <v>6.1708775786027764E-2</v>
      </c>
      <c r="BA91" s="35">
        <f t="shared" si="23"/>
        <v>6.1377126951020558E-2</v>
      </c>
      <c r="BD91" s="35">
        <f t="shared" si="24"/>
        <v>6.1722474338858649E-2</v>
      </c>
    </row>
    <row r="92" spans="1:62" s="20" customFormat="1" x14ac:dyDescent="0.3">
      <c r="B92" s="21" t="s">
        <v>14</v>
      </c>
      <c r="E92" s="34">
        <f t="shared" si="7"/>
        <v>0.78729327732255083</v>
      </c>
      <c r="H92" s="34">
        <f t="shared" si="8"/>
        <v>0.78750998357216961</v>
      </c>
      <c r="K92" s="34">
        <f t="shared" si="9"/>
        <v>0.78279470266693263</v>
      </c>
      <c r="N92" s="34">
        <f t="shared" si="10"/>
        <v>0.81803106221445832</v>
      </c>
      <c r="Q92" s="34">
        <f t="shared" si="11"/>
        <v>0.86313946782572015</v>
      </c>
      <c r="T92" s="34">
        <f t="shared" si="12"/>
        <v>0.86155611751335026</v>
      </c>
      <c r="W92" s="34">
        <f t="shared" si="13"/>
        <v>0.86333126662428694</v>
      </c>
      <c r="Z92" s="34">
        <f t="shared" si="14"/>
        <v>0.86766036084765286</v>
      </c>
      <c r="AC92" s="34">
        <f t="shared" si="15"/>
        <v>0.84692421585966327</v>
      </c>
      <c r="AF92" s="34">
        <f t="shared" si="16"/>
        <v>0.83433803811163909</v>
      </c>
      <c r="AI92" s="34">
        <f t="shared" si="17"/>
        <v>0.82756351413179552</v>
      </c>
      <c r="AL92" s="34">
        <f t="shared" si="18"/>
        <v>0.82855041845244548</v>
      </c>
      <c r="AO92" s="34">
        <f t="shared" si="19"/>
        <v>0.82290908064883694</v>
      </c>
      <c r="AR92" s="34">
        <f t="shared" si="20"/>
        <v>0.81149066358488631</v>
      </c>
      <c r="AU92" s="34">
        <f t="shared" si="21"/>
        <v>0.806456910388332</v>
      </c>
      <c r="AX92" s="34">
        <f t="shared" si="22"/>
        <v>0.8028222127645509</v>
      </c>
      <c r="BA92" s="34">
        <f t="shared" si="23"/>
        <v>0.79378024338184516</v>
      </c>
      <c r="BD92" s="34">
        <f t="shared" si="24"/>
        <v>0.78365655965165726</v>
      </c>
    </row>
    <row r="93" spans="1:62" s="7" customFormat="1" x14ac:dyDescent="0.3">
      <c r="B93" s="22" t="s">
        <v>15</v>
      </c>
      <c r="E93" s="35">
        <f t="shared" si="7"/>
        <v>0.24179146007158903</v>
      </c>
      <c r="F93" s="23"/>
      <c r="G93" s="23"/>
      <c r="H93" s="35">
        <f t="shared" si="8"/>
        <v>0.24283139044928254</v>
      </c>
      <c r="I93" s="23"/>
      <c r="J93" s="23"/>
      <c r="K93" s="35">
        <f t="shared" si="9"/>
        <v>0.2425514238273499</v>
      </c>
      <c r="L93" s="23"/>
      <c r="M93" s="23"/>
      <c r="N93" s="35">
        <f t="shared" si="10"/>
        <v>0.24474222256471762</v>
      </c>
      <c r="Q93" s="35">
        <f t="shared" si="11"/>
        <v>0.2525215120744787</v>
      </c>
      <c r="T93" s="35">
        <f t="shared" si="12"/>
        <v>0.25604372898589017</v>
      </c>
      <c r="W93" s="35">
        <f t="shared" si="13"/>
        <v>0.26035014527423667</v>
      </c>
      <c r="Z93" s="35">
        <f t="shared" si="14"/>
        <v>0.26083231895129633</v>
      </c>
      <c r="AC93" s="35">
        <f t="shared" si="15"/>
        <v>0.25544808177709349</v>
      </c>
      <c r="AF93" s="35">
        <f t="shared" si="16"/>
        <v>0.25396654254947754</v>
      </c>
      <c r="AI93" s="35">
        <f t="shared" si="17"/>
        <v>0.25401975879009642</v>
      </c>
      <c r="AL93" s="35">
        <f t="shared" si="18"/>
        <v>0.25266366774614402</v>
      </c>
      <c r="AO93" s="35">
        <f t="shared" si="19"/>
        <v>0.25306549620215307</v>
      </c>
      <c r="AR93" s="35">
        <f t="shared" si="20"/>
        <v>0.25179768346467307</v>
      </c>
      <c r="AU93" s="35">
        <f t="shared" si="21"/>
        <v>0.251525472823449</v>
      </c>
      <c r="AX93" s="35">
        <f t="shared" si="22"/>
        <v>0.25019731117669058</v>
      </c>
      <c r="BA93" s="35">
        <f t="shared" si="23"/>
        <v>0.24877261318221694</v>
      </c>
      <c r="BD93" s="35">
        <f t="shared" si="24"/>
        <v>0.24719137538958669</v>
      </c>
    </row>
    <row r="94" spans="1:62" s="7" customFormat="1" x14ac:dyDescent="0.3">
      <c r="B94" s="22" t="s">
        <v>16</v>
      </c>
      <c r="E94" s="35">
        <f t="shared" si="7"/>
        <v>0.327929391314986</v>
      </c>
      <c r="F94" s="23"/>
      <c r="G94" s="23"/>
      <c r="H94" s="35">
        <f t="shared" si="8"/>
        <v>0.32868484818018745</v>
      </c>
      <c r="I94" s="23"/>
      <c r="J94" s="23"/>
      <c r="K94" s="35">
        <f t="shared" si="9"/>
        <v>0.32471710128460923</v>
      </c>
      <c r="L94" s="23"/>
      <c r="M94" s="23"/>
      <c r="N94" s="35">
        <f t="shared" si="10"/>
        <v>0.3337881754283043</v>
      </c>
      <c r="Q94" s="35">
        <f t="shared" si="11"/>
        <v>0.35848242604389774</v>
      </c>
      <c r="T94" s="35">
        <f t="shared" si="12"/>
        <v>0.35972958735572064</v>
      </c>
      <c r="W94" s="35">
        <f t="shared" si="13"/>
        <v>0.36037781733715096</v>
      </c>
      <c r="Z94" s="35">
        <f t="shared" si="14"/>
        <v>0.36336463675385522</v>
      </c>
      <c r="AC94" s="35">
        <f t="shared" si="15"/>
        <v>0.35168748255259891</v>
      </c>
      <c r="AF94" s="35">
        <f t="shared" si="16"/>
        <v>0.34629930875925413</v>
      </c>
      <c r="AI94" s="35">
        <f t="shared" si="17"/>
        <v>0.33622906929548185</v>
      </c>
      <c r="AL94" s="35">
        <f t="shared" si="18"/>
        <v>0.33196754376072801</v>
      </c>
      <c r="AO94" s="35">
        <f t="shared" si="19"/>
        <v>0.32297835896754462</v>
      </c>
      <c r="AR94" s="35">
        <f t="shared" si="20"/>
        <v>0.3164488779193978</v>
      </c>
      <c r="AU94" s="35">
        <f t="shared" si="21"/>
        <v>0.31121116809315541</v>
      </c>
      <c r="AX94" s="35">
        <f t="shared" si="22"/>
        <v>0.31232330361979266</v>
      </c>
      <c r="BA94" s="35">
        <f t="shared" si="23"/>
        <v>0.30857024689117712</v>
      </c>
      <c r="BD94" s="35">
        <f t="shared" si="24"/>
        <v>0.304643924241294</v>
      </c>
    </row>
    <row r="95" spans="1:62" s="7" customFormat="1" x14ac:dyDescent="0.3">
      <c r="B95" s="22" t="s">
        <v>17</v>
      </c>
      <c r="E95" s="35">
        <f t="shared" si="7"/>
        <v>0.21757242593597581</v>
      </c>
      <c r="F95" s="23"/>
      <c r="G95" s="23"/>
      <c r="H95" s="35">
        <f t="shared" si="8"/>
        <v>0.21599374494269963</v>
      </c>
      <c r="I95" s="23"/>
      <c r="J95" s="23"/>
      <c r="K95" s="35">
        <f t="shared" si="9"/>
        <v>0.21552617755497347</v>
      </c>
      <c r="L95" s="23"/>
      <c r="M95" s="23"/>
      <c r="N95" s="35">
        <f t="shared" si="10"/>
        <v>0.23950066422143643</v>
      </c>
      <c r="Q95" s="35">
        <f t="shared" si="11"/>
        <v>0.25213552970734376</v>
      </c>
      <c r="T95" s="35">
        <f t="shared" si="12"/>
        <v>0.24578280117173937</v>
      </c>
      <c r="W95" s="35">
        <f t="shared" si="13"/>
        <v>0.2426033040128992</v>
      </c>
      <c r="Z95" s="35">
        <f t="shared" si="14"/>
        <v>0.24346340514250131</v>
      </c>
      <c r="AC95" s="35">
        <f t="shared" si="15"/>
        <v>0.23978865152997092</v>
      </c>
      <c r="AF95" s="35">
        <f t="shared" si="16"/>
        <v>0.23407218680290742</v>
      </c>
      <c r="AI95" s="35">
        <f t="shared" si="17"/>
        <v>0.23731468604621722</v>
      </c>
      <c r="AL95" s="35">
        <f t="shared" si="18"/>
        <v>0.24391920694557351</v>
      </c>
      <c r="AO95" s="35">
        <f t="shared" si="19"/>
        <v>0.24686522547913925</v>
      </c>
      <c r="AR95" s="35">
        <f t="shared" si="20"/>
        <v>0.24324410220081544</v>
      </c>
      <c r="AU95" s="35">
        <f t="shared" si="21"/>
        <v>0.24372026947172759</v>
      </c>
      <c r="AX95" s="35">
        <f t="shared" si="22"/>
        <v>0.24030159796806763</v>
      </c>
      <c r="BA95" s="35">
        <f t="shared" si="23"/>
        <v>0.23643738330845107</v>
      </c>
      <c r="BD95" s="35">
        <f t="shared" si="24"/>
        <v>0.23182126002077655</v>
      </c>
    </row>
    <row r="96" spans="1:62" s="7" customFormat="1" x14ac:dyDescent="0.3">
      <c r="A96" s="7" t="s">
        <v>18</v>
      </c>
      <c r="B96" s="25" t="s">
        <v>19</v>
      </c>
      <c r="E96" s="35">
        <f t="shared" si="7"/>
        <v>0.36718022176844045</v>
      </c>
      <c r="F96" s="23"/>
      <c r="G96" s="23"/>
      <c r="H96" s="35">
        <f t="shared" si="8"/>
        <v>0.36801202128453808</v>
      </c>
      <c r="I96" s="23"/>
      <c r="J96" s="23"/>
      <c r="K96" s="35">
        <f t="shared" si="9"/>
        <v>0.36785296678032381</v>
      </c>
      <c r="L96" s="23"/>
      <c r="M96" s="23"/>
      <c r="N96" s="35">
        <f t="shared" si="10"/>
        <v>0.36899786314041777</v>
      </c>
      <c r="Q96" s="35">
        <f t="shared" si="11"/>
        <v>0.38130570470006703</v>
      </c>
      <c r="T96" s="35">
        <f t="shared" si="12"/>
        <v>0.39073202641601823</v>
      </c>
      <c r="W96" s="35">
        <f t="shared" si="13"/>
        <v>0.40195142796733291</v>
      </c>
      <c r="Z96" s="35">
        <f t="shared" si="14"/>
        <v>0.40767372969030097</v>
      </c>
      <c r="AC96" s="35">
        <f t="shared" si="15"/>
        <v>0.40283156680216731</v>
      </c>
      <c r="AF96" s="35">
        <f t="shared" si="16"/>
        <v>0.40160054023937009</v>
      </c>
      <c r="AI96" s="35">
        <f t="shared" si="17"/>
        <v>0.39950295478875547</v>
      </c>
      <c r="AL96" s="35">
        <f t="shared" si="18"/>
        <v>0.3985315477434222</v>
      </c>
      <c r="AO96" s="35">
        <f t="shared" si="19"/>
        <v>0.39532190391666788</v>
      </c>
      <c r="AR96" s="35">
        <f t="shared" si="20"/>
        <v>0.39167434800226708</v>
      </c>
      <c r="AU96" s="35">
        <f t="shared" si="21"/>
        <v>0.3888850568362151</v>
      </c>
      <c r="AX96" s="35">
        <f t="shared" si="22"/>
        <v>0.38334184891356821</v>
      </c>
      <c r="BA96" s="35">
        <f t="shared" si="23"/>
        <v>0.38092753724261202</v>
      </c>
      <c r="BD96" s="35">
        <f t="shared" si="24"/>
        <v>0.37894776798695673</v>
      </c>
    </row>
    <row r="97" spans="1:59" s="7" customFormat="1" x14ac:dyDescent="0.3">
      <c r="B97" s="22" t="s">
        <v>20</v>
      </c>
      <c r="E97" s="35">
        <f t="shared" si="7"/>
        <v>0.32782840029308064</v>
      </c>
      <c r="F97" s="23"/>
      <c r="G97" s="23"/>
      <c r="H97" s="35">
        <f t="shared" si="8"/>
        <v>0.32774638745107976</v>
      </c>
      <c r="I97" s="23"/>
      <c r="J97" s="23"/>
      <c r="K97" s="35">
        <f t="shared" si="9"/>
        <v>0.32715416449542845</v>
      </c>
      <c r="L97" s="23"/>
      <c r="M97" s="23"/>
      <c r="N97" s="35">
        <f t="shared" si="10"/>
        <v>0.32804675528183835</v>
      </c>
      <c r="Q97" s="35">
        <f t="shared" si="11"/>
        <v>0.33836102395767331</v>
      </c>
      <c r="T97" s="35">
        <f t="shared" si="12"/>
        <v>0.34648642475911479</v>
      </c>
      <c r="W97" s="35">
        <f t="shared" si="13"/>
        <v>0.3556835324306466</v>
      </c>
      <c r="Z97" s="35">
        <f t="shared" si="14"/>
        <v>0.36061503174502851</v>
      </c>
      <c r="AC97" s="35">
        <f t="shared" si="15"/>
        <v>0.35687734035470936</v>
      </c>
      <c r="AF97" s="35">
        <f t="shared" si="16"/>
        <v>0.35591738244532978</v>
      </c>
      <c r="AI97" s="35">
        <f t="shared" si="17"/>
        <v>0.35420230178353729</v>
      </c>
      <c r="AL97" s="35">
        <f t="shared" si="18"/>
        <v>0.35390181177942365</v>
      </c>
      <c r="AO97" s="35">
        <f t="shared" si="19"/>
        <v>0.35130214215634387</v>
      </c>
      <c r="AR97" s="35">
        <f t="shared" si="20"/>
        <v>0.34823868587252166</v>
      </c>
      <c r="AU97" s="35">
        <f t="shared" si="21"/>
        <v>0.34505852421588717</v>
      </c>
      <c r="AX97" s="35">
        <f t="shared" si="22"/>
        <v>0.34002897912752539</v>
      </c>
      <c r="BA97" s="35">
        <f t="shared" si="23"/>
        <v>0.33760665975803428</v>
      </c>
      <c r="BD97" s="35">
        <f t="shared" si="24"/>
        <v>0.33557552605765156</v>
      </c>
    </row>
    <row r="98" spans="1:59" s="7" customFormat="1" x14ac:dyDescent="0.3">
      <c r="B98" s="22" t="s">
        <v>21</v>
      </c>
      <c r="E98" s="35">
        <f t="shared" si="7"/>
        <v>3.3401236653139724E-2</v>
      </c>
      <c r="F98" s="23"/>
      <c r="G98" s="23"/>
      <c r="H98" s="35">
        <f t="shared" si="8"/>
        <v>3.4222371644595712E-2</v>
      </c>
      <c r="I98" s="23"/>
      <c r="J98" s="23"/>
      <c r="K98" s="35">
        <f t="shared" si="9"/>
        <v>3.4579124633887133E-2</v>
      </c>
      <c r="L98" s="23"/>
      <c r="M98" s="23"/>
      <c r="N98" s="35">
        <f t="shared" si="10"/>
        <v>3.4682001975824432E-2</v>
      </c>
      <c r="Q98" s="35">
        <f t="shared" si="11"/>
        <v>3.6357821003496445E-2</v>
      </c>
      <c r="T98" s="35">
        <f t="shared" si="12"/>
        <v>3.7460229687821256E-2</v>
      </c>
      <c r="W98" s="35">
        <f t="shared" si="13"/>
        <v>3.9294141741508699E-2</v>
      </c>
      <c r="Z98" s="35">
        <f t="shared" si="14"/>
        <v>3.9956340668573613E-2</v>
      </c>
      <c r="AC98" s="35">
        <f t="shared" si="15"/>
        <v>3.8902340184554421E-2</v>
      </c>
      <c r="AF98" s="35">
        <f t="shared" si="16"/>
        <v>3.8593019324600936E-2</v>
      </c>
      <c r="AI98" s="35">
        <f t="shared" si="17"/>
        <v>3.8194279288212257E-2</v>
      </c>
      <c r="AL98" s="35">
        <f t="shared" si="18"/>
        <v>3.7628531254169088E-2</v>
      </c>
      <c r="AO98" s="35">
        <f t="shared" si="19"/>
        <v>3.7095140154966712E-2</v>
      </c>
      <c r="AR98" s="35">
        <f t="shared" si="20"/>
        <v>3.6598297864831368E-2</v>
      </c>
      <c r="AU98" s="35">
        <f t="shared" si="21"/>
        <v>3.7036241097995595E-2</v>
      </c>
      <c r="AX98" s="35">
        <f t="shared" si="22"/>
        <v>3.6548667891591578E-2</v>
      </c>
      <c r="BA98" s="35">
        <f t="shared" si="23"/>
        <v>3.6528872124605698E-2</v>
      </c>
      <c r="BD98" s="35">
        <f t="shared" si="24"/>
        <v>3.6589690548810838E-2</v>
      </c>
    </row>
    <row r="99" spans="1:59" s="7" customFormat="1" x14ac:dyDescent="0.3">
      <c r="B99" s="22" t="s">
        <v>22</v>
      </c>
      <c r="E99" s="35">
        <f t="shared" si="7"/>
        <v>5.9505848222201297E-3</v>
      </c>
      <c r="F99" s="23"/>
      <c r="G99" s="23"/>
      <c r="H99" s="35">
        <f t="shared" si="8"/>
        <v>6.0432621888625859E-3</v>
      </c>
      <c r="I99" s="23"/>
      <c r="J99" s="23"/>
      <c r="K99" s="35">
        <f t="shared" si="9"/>
        <v>6.1196776510082374E-3</v>
      </c>
      <c r="L99" s="23"/>
      <c r="M99" s="23"/>
      <c r="N99" s="35">
        <f t="shared" si="10"/>
        <v>6.2691058827550475E-3</v>
      </c>
      <c r="Q99" s="35">
        <f t="shared" si="11"/>
        <v>6.5868597388972546E-3</v>
      </c>
      <c r="T99" s="35">
        <f t="shared" si="12"/>
        <v>6.7853719690821705E-3</v>
      </c>
      <c r="W99" s="35">
        <f t="shared" si="13"/>
        <v>6.9737537951776174E-3</v>
      </c>
      <c r="Z99" s="35">
        <f t="shared" si="14"/>
        <v>7.1023572766987404E-3</v>
      </c>
      <c r="AC99" s="35">
        <f t="shared" si="15"/>
        <v>7.0518862629035629E-3</v>
      </c>
      <c r="AF99" s="35">
        <f t="shared" si="16"/>
        <v>7.0901384694393816E-3</v>
      </c>
      <c r="AI99" s="35">
        <f t="shared" si="17"/>
        <v>7.1063737170059954E-3</v>
      </c>
      <c r="AL99" s="35">
        <f t="shared" si="18"/>
        <v>7.0012047098294882E-3</v>
      </c>
      <c r="AO99" s="35">
        <f t="shared" si="19"/>
        <v>6.9246216053572606E-3</v>
      </c>
      <c r="AR99" s="35">
        <f t="shared" si="20"/>
        <v>6.8373642649140771E-3</v>
      </c>
      <c r="AU99" s="35">
        <f t="shared" si="21"/>
        <v>6.7902915223323462E-3</v>
      </c>
      <c r="AX99" s="35">
        <f t="shared" si="22"/>
        <v>6.7642018944512085E-3</v>
      </c>
      <c r="BA99" s="35">
        <f t="shared" si="23"/>
        <v>6.7920053599720559E-3</v>
      </c>
      <c r="BD99" s="35">
        <f t="shared" si="24"/>
        <v>6.7825513804943777E-3</v>
      </c>
    </row>
    <row r="100" spans="1:59" s="7" customFormat="1" x14ac:dyDescent="0.3">
      <c r="B100" s="22"/>
    </row>
    <row r="101" spans="1:59" s="7" customFormat="1" ht="31.05" customHeight="1" x14ac:dyDescent="0.3">
      <c r="A101" s="27" t="s">
        <v>24</v>
      </c>
      <c r="B101" s="26" t="s">
        <v>23</v>
      </c>
    </row>
    <row r="102" spans="1:59" s="7" customFormat="1" ht="16.05" customHeight="1" x14ac:dyDescent="0.3">
      <c r="A102" s="27"/>
      <c r="B102" s="28" t="s">
        <v>8</v>
      </c>
      <c r="C102" s="34">
        <f t="shared" ref="C102:BG104" si="25">C31/C$4</f>
        <v>1.4722517816283187</v>
      </c>
      <c r="D102" s="34">
        <f t="shared" si="25"/>
        <v>1.4798283726614849</v>
      </c>
      <c r="E102" s="34">
        <f t="shared" si="25"/>
        <v>1.5754972789498849</v>
      </c>
      <c r="F102" s="34">
        <f t="shared" si="25"/>
        <v>1.4813205127474269</v>
      </c>
      <c r="G102" s="34">
        <f t="shared" si="25"/>
        <v>1.4789617046692147</v>
      </c>
      <c r="H102" s="34">
        <f t="shared" si="25"/>
        <v>1.576717948404432</v>
      </c>
      <c r="I102" s="34">
        <f t="shared" si="25"/>
        <v>1.480134655326929</v>
      </c>
      <c r="J102" s="34">
        <f t="shared" si="25"/>
        <v>1.480392319148653</v>
      </c>
      <c r="K102" s="34">
        <f t="shared" si="25"/>
        <v>1.5751663402862712</v>
      </c>
      <c r="L102" s="34">
        <f t="shared" si="25"/>
        <v>1.4805488552014376</v>
      </c>
      <c r="M102" s="34">
        <f t="shared" si="25"/>
        <v>1.4813976020082382</v>
      </c>
      <c r="N102" s="34">
        <f t="shared" si="25"/>
        <v>1.6094922524420785</v>
      </c>
      <c r="O102" s="34">
        <f t="shared" si="25"/>
        <v>1.5606243423885438</v>
      </c>
      <c r="P102" s="34">
        <f t="shared" si="25"/>
        <v>1.5738663124722632</v>
      </c>
      <c r="Q102" s="34">
        <f t="shared" si="25"/>
        <v>1.6774013074110055</v>
      </c>
      <c r="R102" s="34">
        <f t="shared" si="25"/>
        <v>1.5829843152642811</v>
      </c>
      <c r="S102" s="34">
        <f t="shared" si="25"/>
        <v>1.5863480815784226</v>
      </c>
      <c r="T102" s="34">
        <f t="shared" si="25"/>
        <v>1.6889117567015877</v>
      </c>
      <c r="U102" s="34">
        <f t="shared" si="25"/>
        <v>1.594706565829447</v>
      </c>
      <c r="V102" s="34">
        <f t="shared" si="25"/>
        <v>1.5989912734602905</v>
      </c>
      <c r="W102" s="34">
        <f t="shared" si="25"/>
        <v>1.7013497124307959</v>
      </c>
      <c r="X102" s="34">
        <f t="shared" si="25"/>
        <v>1.6089476266772305</v>
      </c>
      <c r="Y102" s="34">
        <f t="shared" si="25"/>
        <v>1.6168920942356815</v>
      </c>
      <c r="Z102" s="34">
        <f t="shared" si="25"/>
        <v>1.7092429153086754</v>
      </c>
      <c r="AA102" s="34">
        <f t="shared" si="25"/>
        <v>1.6043836267601614</v>
      </c>
      <c r="AB102" s="34">
        <f t="shared" si="25"/>
        <v>1.5991832294139907</v>
      </c>
      <c r="AC102" s="34">
        <f t="shared" si="25"/>
        <v>1.6879623620429134</v>
      </c>
      <c r="AD102" s="34">
        <f t="shared" si="25"/>
        <v>1.5857849172549774</v>
      </c>
      <c r="AE102" s="34">
        <f t="shared" si="25"/>
        <v>1.5831662609201143</v>
      </c>
      <c r="AF102" s="34">
        <f t="shared" si="25"/>
        <v>1.6710249955039429</v>
      </c>
      <c r="AG102" s="34">
        <f t="shared" si="25"/>
        <v>1.5749105655490658</v>
      </c>
      <c r="AH102" s="34">
        <f t="shared" si="25"/>
        <v>1.5699939219980572</v>
      </c>
      <c r="AI102" s="34">
        <f t="shared" si="25"/>
        <v>1.6586200304077885</v>
      </c>
      <c r="AJ102" s="34">
        <f t="shared" si="25"/>
        <v>1.5649585653121252</v>
      </c>
      <c r="AK102" s="34">
        <f t="shared" si="25"/>
        <v>1.5588238055463055</v>
      </c>
      <c r="AL102" s="34">
        <f t="shared" si="25"/>
        <v>1.6485009966527475</v>
      </c>
      <c r="AM102" s="34">
        <f t="shared" si="25"/>
        <v>1.5594122939702981</v>
      </c>
      <c r="AN102" s="34">
        <f t="shared" si="25"/>
        <v>1.5533371346253355</v>
      </c>
      <c r="AO102" s="34">
        <f t="shared" si="25"/>
        <v>1.6374525102806035</v>
      </c>
      <c r="AP102" s="34">
        <f t="shared" si="25"/>
        <v>1.5465695443050711</v>
      </c>
      <c r="AQ102" s="34">
        <f t="shared" si="25"/>
        <v>1.5420554727816718</v>
      </c>
      <c r="AR102" s="34">
        <f t="shared" si="25"/>
        <v>1.6214283147806754</v>
      </c>
      <c r="AS102" s="34">
        <f t="shared" si="25"/>
        <v>1.5299278275640427</v>
      </c>
      <c r="AT102" s="34">
        <f t="shared" si="25"/>
        <v>1.5182617915610543</v>
      </c>
      <c r="AU102" s="34">
        <f t="shared" si="25"/>
        <v>1.6101971603539829</v>
      </c>
      <c r="AV102" s="34">
        <f t="shared" si="25"/>
        <v>1.509448053923478</v>
      </c>
      <c r="AW102" s="34">
        <f t="shared" si="25"/>
        <v>1.5040243875694803</v>
      </c>
      <c r="AX102" s="34">
        <f t="shared" si="25"/>
        <v>1.5937857665585868</v>
      </c>
      <c r="AY102" s="34">
        <f t="shared" si="25"/>
        <v>1.4941960139295236</v>
      </c>
      <c r="AZ102" s="34">
        <f t="shared" si="25"/>
        <v>1.4905672101982503</v>
      </c>
      <c r="BA102" s="34">
        <f t="shared" si="25"/>
        <v>1.5793882360760541</v>
      </c>
      <c r="BB102" s="34">
        <f t="shared" si="25"/>
        <v>1.4806637590153708</v>
      </c>
      <c r="BC102" s="34">
        <f t="shared" si="25"/>
        <v>1.4778867119593864</v>
      </c>
      <c r="BD102" s="34">
        <f t="shared" si="25"/>
        <v>1.5646654733656549</v>
      </c>
      <c r="BE102" s="34">
        <f>BE31/BE$4</f>
        <v>1.4705458558498614</v>
      </c>
      <c r="BF102" s="34">
        <f t="shared" si="25"/>
        <v>1.4661283773847313</v>
      </c>
      <c r="BG102" s="34">
        <f t="shared" si="25"/>
        <v>1.5505950105027368</v>
      </c>
    </row>
    <row r="103" spans="1:59" s="7" customFormat="1" ht="16.05" customHeight="1" x14ac:dyDescent="0.3">
      <c r="A103" s="27"/>
      <c r="B103" s="28" t="s">
        <v>9</v>
      </c>
      <c r="C103" s="34">
        <f t="shared" si="25"/>
        <v>0.53222832220340921</v>
      </c>
      <c r="D103" s="34">
        <f t="shared" si="25"/>
        <v>0.64529402234612809</v>
      </c>
      <c r="E103" s="34">
        <f t="shared" si="25"/>
        <v>0.74004919274633429</v>
      </c>
      <c r="F103" s="34">
        <f t="shared" si="25"/>
        <v>0.6455472963604143</v>
      </c>
      <c r="G103" s="34">
        <f t="shared" si="25"/>
        <v>0.64632684719945177</v>
      </c>
      <c r="H103" s="34">
        <f t="shared" si="25"/>
        <v>0.74116334418785967</v>
      </c>
      <c r="I103" s="34">
        <f t="shared" si="25"/>
        <v>0.64657049887832052</v>
      </c>
      <c r="J103" s="34">
        <f t="shared" si="25"/>
        <v>0.64593862433276505</v>
      </c>
      <c r="K103" s="34">
        <f t="shared" si="25"/>
        <v>0.74119828198880566</v>
      </c>
      <c r="L103" s="34">
        <f t="shared" si="25"/>
        <v>0.64423630257299447</v>
      </c>
      <c r="M103" s="34">
        <f t="shared" si="25"/>
        <v>0.64118249514967918</v>
      </c>
      <c r="N103" s="34">
        <f t="shared" si="25"/>
        <v>0.7386351230321262</v>
      </c>
      <c r="O103" s="34">
        <f t="shared" si="25"/>
        <v>0.65120113837194871</v>
      </c>
      <c r="P103" s="34">
        <f t="shared" si="25"/>
        <v>0.65435198817237961</v>
      </c>
      <c r="Q103" s="34">
        <f t="shared" si="25"/>
        <v>0.75147776843874736</v>
      </c>
      <c r="R103" s="34">
        <f t="shared" si="25"/>
        <v>0.65980358331747946</v>
      </c>
      <c r="S103" s="34">
        <f t="shared" si="25"/>
        <v>0.66395642668958943</v>
      </c>
      <c r="T103" s="34">
        <f t="shared" si="25"/>
        <v>0.76371891285347859</v>
      </c>
      <c r="U103" s="34">
        <f t="shared" si="25"/>
        <v>0.67178796913820971</v>
      </c>
      <c r="V103" s="34">
        <f t="shared" si="25"/>
        <v>0.6768905088511814</v>
      </c>
      <c r="W103" s="34">
        <f t="shared" si="25"/>
        <v>0.77506364679992479</v>
      </c>
      <c r="X103" s="34">
        <f t="shared" si="25"/>
        <v>0.68007584269576427</v>
      </c>
      <c r="Y103" s="34">
        <f t="shared" si="25"/>
        <v>0.6800510785497581</v>
      </c>
      <c r="Z103" s="34">
        <f t="shared" si="25"/>
        <v>0.77455993452286009</v>
      </c>
      <c r="AA103" s="34">
        <f t="shared" si="25"/>
        <v>0.67919167938495462</v>
      </c>
      <c r="AB103" s="34">
        <f t="shared" si="25"/>
        <v>0.68074339684688912</v>
      </c>
      <c r="AC103" s="34">
        <f t="shared" si="25"/>
        <v>0.77736046177792628</v>
      </c>
      <c r="AD103" s="34">
        <f t="shared" si="25"/>
        <v>0.6800327131029521</v>
      </c>
      <c r="AE103" s="34">
        <f t="shared" si="25"/>
        <v>0.68141725963608524</v>
      </c>
      <c r="AF103" s="34">
        <f t="shared" si="25"/>
        <v>0.77400269190990445</v>
      </c>
      <c r="AG103" s="34">
        <f t="shared" si="25"/>
        <v>0.68077808732321954</v>
      </c>
      <c r="AH103" s="34">
        <f t="shared" si="25"/>
        <v>0.6793053120191368</v>
      </c>
      <c r="AI103" s="34">
        <f t="shared" si="25"/>
        <v>0.76885955571637044</v>
      </c>
      <c r="AJ103" s="34">
        <f t="shared" si="25"/>
        <v>0.67476711782915277</v>
      </c>
      <c r="AK103" s="34">
        <f t="shared" si="25"/>
        <v>0.66988948331008946</v>
      </c>
      <c r="AL103" s="34">
        <f t="shared" si="25"/>
        <v>0.75744644489336876</v>
      </c>
      <c r="AM103" s="34">
        <f t="shared" si="25"/>
        <v>0.66794743851286142</v>
      </c>
      <c r="AN103" s="34">
        <f t="shared" si="25"/>
        <v>0.66532550371745314</v>
      </c>
      <c r="AO103" s="34">
        <f t="shared" si="25"/>
        <v>0.75458988673853333</v>
      </c>
      <c r="AP103" s="34">
        <f t="shared" si="25"/>
        <v>0.66707161534779169</v>
      </c>
      <c r="AQ103" s="34">
        <f t="shared" si="25"/>
        <v>0.66627811707151885</v>
      </c>
      <c r="AR103" s="34">
        <f t="shared" si="25"/>
        <v>0.75127116583245324</v>
      </c>
      <c r="AS103" s="34">
        <f t="shared" si="25"/>
        <v>0.69747345415579376</v>
      </c>
      <c r="AT103" s="34">
        <f t="shared" si="25"/>
        <v>0.62613714202485615</v>
      </c>
      <c r="AU103" s="34">
        <f t="shared" si="25"/>
        <v>0.74687605464049944</v>
      </c>
      <c r="AV103" s="34">
        <f t="shared" si="25"/>
        <v>0.64643445338780181</v>
      </c>
      <c r="AW103" s="34">
        <f t="shared" si="25"/>
        <v>0.64227629929616403</v>
      </c>
      <c r="AX103" s="34">
        <f t="shared" si="25"/>
        <v>0.7352075322593602</v>
      </c>
      <c r="AY103" s="34">
        <f t="shared" si="25"/>
        <v>0.63812901962465385</v>
      </c>
      <c r="AZ103" s="34">
        <f t="shared" si="25"/>
        <v>0.63768940165701671</v>
      </c>
      <c r="BA103" s="34">
        <f t="shared" si="25"/>
        <v>0.73075602793862138</v>
      </c>
      <c r="BB103" s="34">
        <f t="shared" si="25"/>
        <v>0.63658103593227122</v>
      </c>
      <c r="BC103" s="34">
        <f t="shared" si="25"/>
        <v>0.63674404332725132</v>
      </c>
      <c r="BD103" s="34">
        <f t="shared" si="25"/>
        <v>0.72623544874546919</v>
      </c>
      <c r="BE103" s="34">
        <f t="shared" si="25"/>
        <v>0.63460238673736635</v>
      </c>
      <c r="BF103" s="34">
        <f t="shared" si="25"/>
        <v>0.63337079904018656</v>
      </c>
      <c r="BG103" s="34">
        <f t="shared" si="25"/>
        <v>0.7201031638142974</v>
      </c>
    </row>
    <row r="104" spans="1:59" s="7" customFormat="1" ht="16.05" customHeight="1" x14ac:dyDescent="0.3">
      <c r="A104" s="27"/>
      <c r="B104" s="28" t="s">
        <v>14</v>
      </c>
      <c r="C104" s="34">
        <f t="shared" si="25"/>
        <v>0.9400234594249095</v>
      </c>
      <c r="D104" s="34">
        <f t="shared" si="25"/>
        <v>0.83453435031535683</v>
      </c>
      <c r="E104" s="34">
        <f t="shared" si="25"/>
        <v>0.83544808620355082</v>
      </c>
      <c r="F104" s="34">
        <f t="shared" si="25"/>
        <v>0.83577321638701263</v>
      </c>
      <c r="G104" s="34">
        <f t="shared" si="25"/>
        <v>0.83263485746976296</v>
      </c>
      <c r="H104" s="34">
        <f t="shared" si="25"/>
        <v>0.83555460421657246</v>
      </c>
      <c r="I104" s="34">
        <f t="shared" si="25"/>
        <v>0.83356415644860848</v>
      </c>
      <c r="J104" s="34">
        <f t="shared" si="25"/>
        <v>0.83445369481588783</v>
      </c>
      <c r="K104" s="34">
        <f t="shared" si="25"/>
        <v>0.83396805829746545</v>
      </c>
      <c r="L104" s="34">
        <f t="shared" si="25"/>
        <v>0.83631255262844328</v>
      </c>
      <c r="M104" s="34">
        <f t="shared" si="25"/>
        <v>0.84021510685855894</v>
      </c>
      <c r="N104" s="34">
        <f t="shared" si="25"/>
        <v>0.8708571294099523</v>
      </c>
      <c r="O104" s="34">
        <f t="shared" si="25"/>
        <v>0.90942320401659515</v>
      </c>
      <c r="P104" s="34">
        <f t="shared" si="25"/>
        <v>0.91951432429988345</v>
      </c>
      <c r="Q104" s="34">
        <f t="shared" si="25"/>
        <v>0.92592353897225788</v>
      </c>
      <c r="R104" s="34">
        <f t="shared" si="25"/>
        <v>0.92318073194680172</v>
      </c>
      <c r="S104" s="34">
        <f t="shared" si="25"/>
        <v>0.92239165488883301</v>
      </c>
      <c r="T104" s="34">
        <f t="shared" si="25"/>
        <v>0.92519284384810907</v>
      </c>
      <c r="U104" s="34">
        <f t="shared" si="25"/>
        <v>0.92291859669123733</v>
      </c>
      <c r="V104" s="34">
        <f t="shared" si="25"/>
        <v>0.92210076460910917</v>
      </c>
      <c r="W104" s="34">
        <f t="shared" si="25"/>
        <v>0.92628606563087124</v>
      </c>
      <c r="X104" s="34">
        <f t="shared" si="25"/>
        <v>0.92887178398146641</v>
      </c>
      <c r="Y104" s="34">
        <f t="shared" si="25"/>
        <v>0.93684101568592337</v>
      </c>
      <c r="Z104" s="34">
        <f t="shared" si="25"/>
        <v>0.93468298078581524</v>
      </c>
      <c r="AA104" s="34">
        <f t="shared" si="25"/>
        <v>0.92519194737520694</v>
      </c>
      <c r="AB104" s="34">
        <f t="shared" si="25"/>
        <v>0.91843983256710127</v>
      </c>
      <c r="AC104" s="34">
        <f t="shared" si="25"/>
        <v>0.91060190026498711</v>
      </c>
      <c r="AD104" s="34">
        <f t="shared" si="25"/>
        <v>0.90575220415202518</v>
      </c>
      <c r="AE104" s="34">
        <f t="shared" si="25"/>
        <v>0.90174900128402902</v>
      </c>
      <c r="AF104" s="34">
        <f t="shared" si="25"/>
        <v>0.89702230359403856</v>
      </c>
      <c r="AG104" s="34">
        <f t="shared" si="25"/>
        <v>0.89413247822584629</v>
      </c>
      <c r="AH104" s="34">
        <f t="shared" si="25"/>
        <v>0.89068860997892052</v>
      </c>
      <c r="AI104" s="34">
        <f t="shared" si="25"/>
        <v>0.88976047469141806</v>
      </c>
      <c r="AJ104" s="34">
        <f t="shared" si="25"/>
        <v>0.89019144748297252</v>
      </c>
      <c r="AK104" s="34">
        <f t="shared" si="25"/>
        <v>0.88893432223621593</v>
      </c>
      <c r="AL104" s="34">
        <f t="shared" si="25"/>
        <v>0.89105455175937875</v>
      </c>
      <c r="AM104" s="34">
        <f t="shared" si="25"/>
        <v>0.89146485545743659</v>
      </c>
      <c r="AN104" s="34">
        <f t="shared" si="25"/>
        <v>0.88801163090788227</v>
      </c>
      <c r="AO104" s="34">
        <f t="shared" si="25"/>
        <v>0.88286262354207046</v>
      </c>
      <c r="AP104" s="34">
        <f t="shared" si="25"/>
        <v>0.87949792895727941</v>
      </c>
      <c r="AQ104" s="34">
        <f t="shared" si="25"/>
        <v>0.87577735571015292</v>
      </c>
      <c r="AR104" s="34">
        <f t="shared" si="25"/>
        <v>0.87015714894822216</v>
      </c>
      <c r="AS104" s="34">
        <f t="shared" si="25"/>
        <v>0.83245437340824868</v>
      </c>
      <c r="AT104" s="34">
        <f t="shared" si="25"/>
        <v>0.89212464953619819</v>
      </c>
      <c r="AU104" s="34">
        <f t="shared" si="25"/>
        <v>0.86332110571348353</v>
      </c>
      <c r="AV104" s="34">
        <f t="shared" si="25"/>
        <v>0.86301360053567633</v>
      </c>
      <c r="AW104" s="34">
        <f t="shared" si="25"/>
        <v>0.86174808827331628</v>
      </c>
      <c r="AX104" s="34">
        <f t="shared" si="25"/>
        <v>0.85857823429922653</v>
      </c>
      <c r="AY104" s="34">
        <f t="shared" si="25"/>
        <v>0.85606699430486966</v>
      </c>
      <c r="AZ104" s="34">
        <f t="shared" si="25"/>
        <v>0.85287780854123352</v>
      </c>
      <c r="BA104" s="34">
        <f t="shared" si="25"/>
        <v>0.84863220813743268</v>
      </c>
      <c r="BB104" s="34">
        <f t="shared" si="25"/>
        <v>0.84408272308309962</v>
      </c>
      <c r="BC104" s="34">
        <f t="shared" si="25"/>
        <v>0.84114266863213494</v>
      </c>
      <c r="BD104" s="34">
        <f t="shared" si="25"/>
        <v>0.8384300246201859</v>
      </c>
      <c r="BE104" s="34">
        <f t="shared" si="25"/>
        <v>0.83594346911249484</v>
      </c>
      <c r="BF104" s="34">
        <f t="shared" si="25"/>
        <v>0.83275757834454467</v>
      </c>
      <c r="BG104" s="34">
        <f t="shared" si="25"/>
        <v>0.83049184668843934</v>
      </c>
    </row>
    <row r="105" spans="1:59" s="7" customFormat="1" ht="16.05" customHeight="1" x14ac:dyDescent="0.3">
      <c r="A105" s="27"/>
      <c r="B105" s="8"/>
    </row>
    <row r="106" spans="1:59" s="23" customFormat="1" x14ac:dyDescent="0.3">
      <c r="B106" s="28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9"/>
      <c r="R106" s="39"/>
    </row>
    <row r="107" spans="1:59" s="23" customFormat="1" x14ac:dyDescent="0.3">
      <c r="A107" s="23" t="s">
        <v>49</v>
      </c>
      <c r="B107" s="8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9"/>
      <c r="R107" s="39"/>
    </row>
    <row r="108" spans="1:59" s="23" customFormat="1" x14ac:dyDescent="0.3">
      <c r="B108" s="8" t="s">
        <v>12</v>
      </c>
      <c r="C108" s="35">
        <f t="shared" ref="C108:AY108" si="26">C37/C$4</f>
        <v>0</v>
      </c>
      <c r="D108" s="35">
        <f t="shared" si="26"/>
        <v>0</v>
      </c>
      <c r="E108" s="35">
        <f t="shared" si="26"/>
        <v>7.6160954084948232E-2</v>
      </c>
      <c r="F108" s="35">
        <f t="shared" si="26"/>
        <v>0</v>
      </c>
      <c r="G108" s="35">
        <f t="shared" si="26"/>
        <v>0</v>
      </c>
      <c r="H108" s="35">
        <f t="shared" si="26"/>
        <v>7.6856012258511894E-2</v>
      </c>
      <c r="I108" s="35">
        <f t="shared" si="26"/>
        <v>0</v>
      </c>
      <c r="J108" s="35">
        <f t="shared" si="26"/>
        <v>0</v>
      </c>
      <c r="K108" s="35">
        <f t="shared" si="26"/>
        <v>7.6104764584277826E-2</v>
      </c>
      <c r="L108" s="35">
        <f t="shared" si="26"/>
        <v>0</v>
      </c>
      <c r="M108" s="35">
        <f t="shared" si="26"/>
        <v>0</v>
      </c>
      <c r="N108" s="35">
        <f t="shared" si="26"/>
        <v>7.7148834509433856E-2</v>
      </c>
      <c r="O108" s="35">
        <f t="shared" si="26"/>
        <v>0</v>
      </c>
      <c r="P108" s="35">
        <f t="shared" si="26"/>
        <v>0</v>
      </c>
      <c r="Q108" s="35">
        <f t="shared" si="26"/>
        <v>7.8506228994029925E-2</v>
      </c>
      <c r="R108" s="35">
        <f t="shared" si="26"/>
        <v>0</v>
      </c>
      <c r="S108" s="35">
        <f t="shared" si="26"/>
        <v>0</v>
      </c>
      <c r="T108" s="35">
        <f t="shared" si="26"/>
        <v>7.9675044005670978E-2</v>
      </c>
      <c r="U108" s="35">
        <f t="shared" si="26"/>
        <v>0</v>
      </c>
      <c r="V108" s="35">
        <f t="shared" si="26"/>
        <v>0</v>
      </c>
      <c r="W108" s="35">
        <f t="shared" si="26"/>
        <v>7.9438364753434548E-2</v>
      </c>
      <c r="X108" s="35">
        <f t="shared" si="26"/>
        <v>0</v>
      </c>
      <c r="Y108" s="35">
        <f t="shared" si="26"/>
        <v>0</v>
      </c>
      <c r="Z108" s="35">
        <f t="shared" si="26"/>
        <v>7.976781051379378E-2</v>
      </c>
      <c r="AA108" s="35">
        <f t="shared" si="26"/>
        <v>0</v>
      </c>
      <c r="AB108" s="35">
        <f t="shared" si="26"/>
        <v>0</v>
      </c>
      <c r="AC108" s="35">
        <f t="shared" si="26"/>
        <v>7.6774341727503692E-2</v>
      </c>
      <c r="AD108" s="35">
        <f t="shared" si="26"/>
        <v>0</v>
      </c>
      <c r="AE108" s="35">
        <f t="shared" si="26"/>
        <v>0</v>
      </c>
      <c r="AF108" s="35">
        <f t="shared" si="26"/>
        <v>7.5837351509392747E-2</v>
      </c>
      <c r="AG108" s="35">
        <f t="shared" si="26"/>
        <v>0</v>
      </c>
      <c r="AH108" s="35">
        <f t="shared" si="26"/>
        <v>0</v>
      </c>
      <c r="AI108" s="35">
        <f t="shared" si="26"/>
        <v>7.3468378437216514E-2</v>
      </c>
      <c r="AJ108" s="35">
        <f t="shared" si="26"/>
        <v>0</v>
      </c>
      <c r="AK108" s="35">
        <f t="shared" si="26"/>
        <v>0</v>
      </c>
      <c r="AL108" s="35">
        <f t="shared" si="26"/>
        <v>7.2205135488081121E-2</v>
      </c>
      <c r="AM108" s="35">
        <f t="shared" si="26"/>
        <v>0</v>
      </c>
      <c r="AN108" s="35">
        <f t="shared" si="26"/>
        <v>0</v>
      </c>
      <c r="AO108" s="35">
        <f t="shared" si="26"/>
        <v>7.0424406804722908E-2</v>
      </c>
      <c r="AP108" s="35">
        <f t="shared" si="26"/>
        <v>0</v>
      </c>
      <c r="AQ108" s="35">
        <f t="shared" si="26"/>
        <v>0</v>
      </c>
      <c r="AR108" s="35">
        <f t="shared" si="26"/>
        <v>6.9618502605408819E-2</v>
      </c>
      <c r="AS108" s="35">
        <f t="shared" si="26"/>
        <v>0</v>
      </c>
      <c r="AT108" s="35">
        <f t="shared" si="26"/>
        <v>0</v>
      </c>
      <c r="AU108" s="35">
        <f t="shared" si="26"/>
        <v>6.8523150729053142E-2</v>
      </c>
      <c r="AV108" s="35">
        <f t="shared" si="26"/>
        <v>0</v>
      </c>
      <c r="AW108" s="35">
        <f t="shared" si="26"/>
        <v>0</v>
      </c>
      <c r="AX108" s="35">
        <f t="shared" si="26"/>
        <v>6.7769925422002109E-2</v>
      </c>
      <c r="AY108" s="35">
        <f t="shared" si="26"/>
        <v>0</v>
      </c>
      <c r="AZ108" s="35">
        <f>AZ37/AZ$4</f>
        <v>0</v>
      </c>
      <c r="BA108" s="35">
        <f>BA37/BA$4</f>
        <v>6.6287137151749734E-2</v>
      </c>
      <c r="BB108" s="35">
        <f>BB37/BB$4</f>
        <v>0</v>
      </c>
      <c r="BC108" s="35">
        <f>BC37/BC$4</f>
        <v>0</v>
      </c>
      <c r="BD108" s="35">
        <f>BD37/BD$4</f>
        <v>6.4231850408729751E-2</v>
      </c>
      <c r="BE108" s="35">
        <f t="shared" ref="BE108:BG108" si="27">BE37/BE$4</f>
        <v>0</v>
      </c>
      <c r="BF108" s="35">
        <f t="shared" si="27"/>
        <v>0</v>
      </c>
      <c r="BG108" s="35">
        <f t="shared" si="27"/>
        <v>6.3122798824760115E-2</v>
      </c>
    </row>
    <row r="109" spans="1:59" s="20" customFormat="1" x14ac:dyDescent="0.3">
      <c r="B109" s="40" t="s">
        <v>25</v>
      </c>
      <c r="E109" s="35">
        <f>E38/E$4</f>
        <v>5.5101098675241371E-2</v>
      </c>
      <c r="H109" s="35">
        <f>H38/H$4</f>
        <v>5.5249066530432232E-2</v>
      </c>
      <c r="K109" s="35">
        <f>K38/K$4</f>
        <v>5.5021597345347902E-2</v>
      </c>
      <c r="N109" s="35">
        <f>N38/N$4</f>
        <v>5.4628447595263502E-2</v>
      </c>
      <c r="Q109" s="35">
        <f>Q38/Q$4</f>
        <v>5.6206400726382263E-2</v>
      </c>
      <c r="T109" s="35">
        <f>T38/T$4</f>
        <v>5.7224410102902232E-2</v>
      </c>
      <c r="U109" s="35"/>
      <c r="V109" s="35"/>
      <c r="W109" s="35">
        <f>W38/W$4</f>
        <v>5.7423892037077089E-2</v>
      </c>
      <c r="Z109" s="35">
        <f>Z38/Z$4</f>
        <v>5.7585283923167439E-2</v>
      </c>
      <c r="AA109" s="35"/>
      <c r="AB109" s="35"/>
      <c r="AC109" s="35">
        <f>AC38/AC$4</f>
        <v>6.0431262592815192E-2</v>
      </c>
      <c r="AD109" s="35"/>
      <c r="AE109" s="35"/>
      <c r="AF109" s="35">
        <f>AF38/AF$4</f>
        <v>6.0116567887836772E-2</v>
      </c>
      <c r="AG109" s="35"/>
      <c r="AH109" s="35"/>
      <c r="AI109" s="35">
        <f>AI38/AI$4</f>
        <v>5.9027703861081887E-2</v>
      </c>
      <c r="AJ109" s="35"/>
      <c r="AK109" s="35"/>
      <c r="AL109" s="35">
        <f>AL38/AL$4</f>
        <v>5.8284295363347609E-2</v>
      </c>
      <c r="AM109" s="35"/>
      <c r="AN109" s="35"/>
      <c r="AO109" s="35">
        <f>AO38/AO$4</f>
        <v>5.8358229731760851E-2</v>
      </c>
      <c r="AP109" s="35"/>
      <c r="AQ109" s="35"/>
      <c r="AR109" s="35">
        <f>AR38/AR$4</f>
        <v>6.9616842897512077E-2</v>
      </c>
      <c r="AS109" s="35"/>
      <c r="AT109" s="35"/>
      <c r="AU109" s="35">
        <f>AU38/AU$4</f>
        <v>6.8450613355380482E-2</v>
      </c>
      <c r="AV109" s="35"/>
      <c r="AW109" s="35"/>
      <c r="AX109" s="35">
        <f>AX38/AX$4</f>
        <v>5.789927881312007E-2</v>
      </c>
      <c r="AY109" s="35"/>
      <c r="AZ109" s="35"/>
      <c r="BA109" s="35"/>
      <c r="BB109" s="35"/>
      <c r="BC109" s="35"/>
      <c r="BD109" s="35"/>
      <c r="BE109" s="35"/>
      <c r="BF109" s="35"/>
      <c r="BG109" s="35">
        <v>6.3122798824760115E-2</v>
      </c>
    </row>
    <row r="110" spans="1:59" s="7" customFormat="1" x14ac:dyDescent="0.3">
      <c r="B110" s="40" t="s">
        <v>26</v>
      </c>
      <c r="E110" s="35">
        <f>E39/E$4</f>
        <v>0.46600985054397398</v>
      </c>
      <c r="H110" s="35">
        <f>H39/H$4</f>
        <v>0.46498179217710706</v>
      </c>
      <c r="K110" s="35">
        <f>K39/K$4</f>
        <v>0.46811671362388735</v>
      </c>
      <c r="N110" s="35">
        <f>N39/N$4</f>
        <v>0.47909885063626617</v>
      </c>
      <c r="Q110" s="35">
        <f>Q39/Q$4</f>
        <v>0.50232801863968535</v>
      </c>
      <c r="T110" s="35">
        <f>T39/T$4</f>
        <v>0.49249858218327741</v>
      </c>
      <c r="U110" s="35"/>
      <c r="V110" s="35"/>
      <c r="W110" s="35">
        <f>W39/W$4</f>
        <v>0.48734215686251081</v>
      </c>
      <c r="Z110" s="35">
        <f>Z39/Z$4</f>
        <v>0.4802944069344125</v>
      </c>
      <c r="AA110" s="35"/>
      <c r="AB110" s="35"/>
      <c r="AC110" s="35">
        <f>AC39/AC$4</f>
        <v>0.46292984504218682</v>
      </c>
      <c r="AD110" s="35"/>
      <c r="AE110" s="35"/>
      <c r="AF110" s="35">
        <f>AF39/AF$4</f>
        <v>0.45545031260336161</v>
      </c>
      <c r="AG110" s="35"/>
      <c r="AH110" s="35"/>
      <c r="AI110" s="35">
        <f>AI39/AI$4</f>
        <v>0.45650046463561589</v>
      </c>
      <c r="AJ110" s="35"/>
      <c r="AK110" s="35"/>
      <c r="AL110" s="35">
        <f>AL39/AL$4</f>
        <v>0.4520014089347682</v>
      </c>
      <c r="AM110" s="35"/>
      <c r="AN110" s="35"/>
      <c r="AO110" s="35">
        <f>AO39/AO$4</f>
        <v>0.46006687566096771</v>
      </c>
      <c r="AP110" s="35"/>
      <c r="AQ110" s="35"/>
      <c r="AR110" s="35">
        <f>AR39/AR$4</f>
        <v>0.46123984665048773</v>
      </c>
      <c r="AS110" s="35"/>
      <c r="AT110" s="35"/>
      <c r="AU110" s="35">
        <f>AU39/AU$4</f>
        <v>5.5061141999348438E-2</v>
      </c>
      <c r="AV110" s="35"/>
      <c r="AW110" s="35"/>
      <c r="AX110" s="35">
        <f>AX39/AX$4</f>
        <v>0.46079055168267286</v>
      </c>
      <c r="AY110" s="35"/>
      <c r="AZ110" s="35"/>
      <c r="BA110" s="35"/>
      <c r="BB110" s="35"/>
      <c r="BC110" s="35"/>
      <c r="BD110" s="35"/>
      <c r="BE110" s="35"/>
      <c r="BF110" s="35"/>
      <c r="BG110" s="35">
        <v>5.6960011114854922E-2</v>
      </c>
    </row>
    <row r="111" spans="1:59" s="7" customFormat="1" x14ac:dyDescent="0.3"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59" s="41" customFormat="1" x14ac:dyDescent="0.3">
      <c r="B112" s="18" t="s">
        <v>27</v>
      </c>
      <c r="E112" s="3"/>
      <c r="H112" s="3"/>
      <c r="K112" s="3"/>
      <c r="N112" s="3"/>
      <c r="Q112" s="3"/>
      <c r="R112" s="3"/>
    </row>
    <row r="113" spans="2:59" s="41" customFormat="1" x14ac:dyDescent="0.3">
      <c r="B113" s="8" t="s">
        <v>28</v>
      </c>
      <c r="C113" s="35">
        <f t="shared" ref="C113:AY113" si="28">C42/C$4</f>
        <v>0.11250983864584704</v>
      </c>
      <c r="D113" s="35">
        <f t="shared" si="28"/>
        <v>0.46469385921403905</v>
      </c>
      <c r="E113" s="35">
        <f t="shared" si="28"/>
        <v>0.46600985054397398</v>
      </c>
      <c r="F113" s="35">
        <f t="shared" si="28"/>
        <v>0.46534006175360321</v>
      </c>
      <c r="G113" s="35">
        <f t="shared" si="28"/>
        <v>0.46528691617908641</v>
      </c>
      <c r="H113" s="35">
        <f t="shared" si="28"/>
        <v>0.46498335267476326</v>
      </c>
      <c r="I113" s="35">
        <f t="shared" si="28"/>
        <v>0.46519963982351148</v>
      </c>
      <c r="J113" s="35">
        <f t="shared" si="28"/>
        <v>0.46585503138369361</v>
      </c>
      <c r="K113" s="35">
        <f t="shared" si="28"/>
        <v>0.468119487607637</v>
      </c>
      <c r="L113" s="35">
        <f t="shared" si="28"/>
        <v>0.46522903346467664</v>
      </c>
      <c r="M113" s="35">
        <f t="shared" si="28"/>
        <v>0.46312255522948415</v>
      </c>
      <c r="N113" s="35">
        <f t="shared" si="28"/>
        <v>0.47906725686015239</v>
      </c>
      <c r="O113" s="35">
        <f t="shared" si="28"/>
        <v>0.50184824767532421</v>
      </c>
      <c r="P113" s="35">
        <f t="shared" si="28"/>
        <v>0.50728423756811369</v>
      </c>
      <c r="Q113" s="35">
        <f t="shared" si="28"/>
        <v>0.50225162482933483</v>
      </c>
      <c r="R113" s="35">
        <f t="shared" si="28"/>
        <v>0.49830149514861721</v>
      </c>
      <c r="S113" s="35">
        <f t="shared" si="28"/>
        <v>0.49514029864490439</v>
      </c>
      <c r="T113" s="35">
        <f t="shared" si="28"/>
        <v>0.4924055631717949</v>
      </c>
      <c r="U113" s="35">
        <f t="shared" si="28"/>
        <v>0.48845548896309793</v>
      </c>
      <c r="V113" s="35">
        <f t="shared" si="28"/>
        <v>0.48694931210061509</v>
      </c>
      <c r="W113" s="35">
        <f t="shared" si="28"/>
        <v>0.48735512880150089</v>
      </c>
      <c r="X113" s="35">
        <f t="shared" si="28"/>
        <v>0.48409266959332131</v>
      </c>
      <c r="Y113" s="35">
        <f t="shared" si="28"/>
        <v>0.48377718772134098</v>
      </c>
      <c r="Z113" s="35">
        <f t="shared" si="28"/>
        <v>0.4802186122557966</v>
      </c>
      <c r="AA113" s="35">
        <f t="shared" si="28"/>
        <v>0.47229511645803046</v>
      </c>
      <c r="AB113" s="35">
        <f t="shared" si="28"/>
        <v>0.4672030127791747</v>
      </c>
      <c r="AC113" s="35">
        <f t="shared" si="28"/>
        <v>0.46287296101727815</v>
      </c>
      <c r="AD113" s="35">
        <f t="shared" si="28"/>
        <v>0.45974251798094479</v>
      </c>
      <c r="AE113" s="35">
        <f t="shared" si="28"/>
        <v>0.45742273233791775</v>
      </c>
      <c r="AF113" s="35">
        <f t="shared" si="28"/>
        <v>0.45542011183890774</v>
      </c>
      <c r="AG113" s="35">
        <f t="shared" si="28"/>
        <v>0.4536420433130634</v>
      </c>
      <c r="AH113" s="35">
        <f t="shared" si="28"/>
        <v>0.45328627063045829</v>
      </c>
      <c r="AI113" s="35">
        <f t="shared" si="28"/>
        <v>0.45640481332347194</v>
      </c>
      <c r="AJ113" s="35">
        <f t="shared" si="28"/>
        <v>0.45353063103135721</v>
      </c>
      <c r="AK113" s="35">
        <f t="shared" si="28"/>
        <v>0.45039765324851649</v>
      </c>
      <c r="AL113" s="35">
        <f t="shared" si="28"/>
        <v>0.45180950573103668</v>
      </c>
      <c r="AM113" s="35">
        <f t="shared" si="28"/>
        <v>0.45423436273069873</v>
      </c>
      <c r="AN113" s="35">
        <f t="shared" si="28"/>
        <v>0.45630855093156181</v>
      </c>
      <c r="AO113" s="35">
        <f t="shared" si="28"/>
        <v>0.45980993259795344</v>
      </c>
      <c r="AP113" s="35">
        <f t="shared" si="28"/>
        <v>0.46070178938353373</v>
      </c>
      <c r="AQ113" s="35">
        <f t="shared" si="28"/>
        <v>0.46061601199598584</v>
      </c>
      <c r="AR113" s="35">
        <f t="shared" si="28"/>
        <v>0.46103292454430383</v>
      </c>
      <c r="AS113" s="35">
        <f t="shared" si="28"/>
        <v>0.46225136224898966</v>
      </c>
      <c r="AT113" s="35">
        <f t="shared" si="28"/>
        <v>0.10837739286405751</v>
      </c>
      <c r="AU113" s="35">
        <f t="shared" si="28"/>
        <v>0.10892712898687018</v>
      </c>
      <c r="AV113" s="35">
        <f t="shared" si="28"/>
        <v>0.10823411097740791</v>
      </c>
      <c r="AW113" s="35">
        <f t="shared" si="28"/>
        <v>0.10781257409625356</v>
      </c>
      <c r="AX113" s="35">
        <f t="shared" si="28"/>
        <v>0.10744322801753949</v>
      </c>
      <c r="AY113" s="35">
        <f t="shared" si="28"/>
        <v>0.10647777900455288</v>
      </c>
      <c r="AZ113" s="35">
        <f>AZ42/AZ$4</f>
        <v>0.10546692921427851</v>
      </c>
      <c r="BA113" s="35">
        <f>BA42/BA$4</f>
        <v>0.10449594883430863</v>
      </c>
      <c r="BB113" s="35">
        <f>BB42/BB$4</f>
        <v>0.10333193043012834</v>
      </c>
      <c r="BC113" s="35">
        <f>BC42/BC$4</f>
        <v>0.10226906459400205</v>
      </c>
      <c r="BD113" s="35">
        <f>BD42/BD$4</f>
        <v>0.10147660912784774</v>
      </c>
      <c r="BE113" s="35">
        <f t="shared" ref="BE113:BG113" si="29">BE42/BE$4</f>
        <v>0.10147795741624287</v>
      </c>
      <c r="BF113" s="35">
        <f t="shared" si="29"/>
        <v>0.10109619969337419</v>
      </c>
      <c r="BG113" s="35">
        <f t="shared" si="29"/>
        <v>0.10101695040654939</v>
      </c>
    </row>
    <row r="114" spans="2:59" s="7" customFormat="1" x14ac:dyDescent="0.3">
      <c r="B114" s="8"/>
    </row>
    <row r="115" spans="2:59" s="7" customFormat="1" x14ac:dyDescent="0.3">
      <c r="B115" s="8" t="s">
        <v>29</v>
      </c>
      <c r="C115" s="35">
        <f t="shared" ref="C115:AY115" si="30">C44/C$4</f>
        <v>0.21274190889692615</v>
      </c>
      <c r="D115" s="35">
        <f t="shared" si="30"/>
        <v>0.11216068301125169</v>
      </c>
      <c r="E115" s="35">
        <f t="shared" si="30"/>
        <v>0.11191164283151285</v>
      </c>
      <c r="F115" s="35">
        <f t="shared" si="30"/>
        <v>0.11123731491017909</v>
      </c>
      <c r="G115" s="35">
        <f t="shared" si="30"/>
        <v>0.11100045168496053</v>
      </c>
      <c r="H115" s="35">
        <f t="shared" si="30"/>
        <v>0.11028797914938</v>
      </c>
      <c r="I115" s="35">
        <f t="shared" si="30"/>
        <v>0.10972586948264625</v>
      </c>
      <c r="J115" s="35">
        <f t="shared" si="30"/>
        <v>0.10968667532042625</v>
      </c>
      <c r="K115" s="35">
        <f t="shared" si="30"/>
        <v>0.10921208406798744</v>
      </c>
      <c r="L115" s="35">
        <f t="shared" si="30"/>
        <v>0.10834301934912077</v>
      </c>
      <c r="M115" s="35">
        <f t="shared" si="30"/>
        <v>0.10819138283935488</v>
      </c>
      <c r="N115" s="35">
        <f t="shared" si="30"/>
        <v>0.11894222911694599</v>
      </c>
      <c r="O115" s="35">
        <f t="shared" si="30"/>
        <v>0.13765866218743497</v>
      </c>
      <c r="P115" s="35">
        <f t="shared" si="30"/>
        <v>0.14353999026669578</v>
      </c>
      <c r="Q115" s="35">
        <f t="shared" si="30"/>
        <v>0.13843672306552701</v>
      </c>
      <c r="R115" s="35">
        <f t="shared" si="30"/>
        <v>0.13455548136314213</v>
      </c>
      <c r="S115" s="35">
        <f t="shared" si="30"/>
        <v>0.13169258791291438</v>
      </c>
      <c r="T115" s="35">
        <f t="shared" si="30"/>
        <v>0.12820652643945032</v>
      </c>
      <c r="U115" s="35">
        <f t="shared" si="30"/>
        <v>0.12493081029855066</v>
      </c>
      <c r="V115" s="35">
        <f t="shared" si="30"/>
        <v>0.12281730449164389</v>
      </c>
      <c r="W115" s="35">
        <f t="shared" si="30"/>
        <v>0.12135776994641849</v>
      </c>
      <c r="X115" s="35">
        <f t="shared" si="30"/>
        <v>0.11949464751967777</v>
      </c>
      <c r="Y115" s="35">
        <f t="shared" si="30"/>
        <v>0.12094697643603415</v>
      </c>
      <c r="Z115" s="35">
        <f t="shared" si="30"/>
        <v>0.12080247865450429</v>
      </c>
      <c r="AA115" s="35">
        <f t="shared" si="30"/>
        <v>0.11806931335418734</v>
      </c>
      <c r="AB115" s="35">
        <f t="shared" si="30"/>
        <v>0.11563563779423178</v>
      </c>
      <c r="AC115" s="35">
        <f t="shared" si="30"/>
        <v>0.11136960459947791</v>
      </c>
      <c r="AD115" s="35">
        <f t="shared" si="30"/>
        <v>0.10862132889675868</v>
      </c>
      <c r="AE115" s="35">
        <f t="shared" si="30"/>
        <v>0.10601480657172858</v>
      </c>
      <c r="AF115" s="35">
        <f t="shared" si="30"/>
        <v>0.1040712893252571</v>
      </c>
      <c r="AG115" s="35">
        <f t="shared" si="30"/>
        <v>0.1031306518309288</v>
      </c>
      <c r="AH115" s="35">
        <f t="shared" si="30"/>
        <v>0.10319084328666885</v>
      </c>
      <c r="AI115" s="35">
        <f t="shared" si="30"/>
        <v>0.10444434552584703</v>
      </c>
      <c r="AJ115" s="35">
        <f t="shared" si="30"/>
        <v>0.10383041539338347</v>
      </c>
      <c r="AK115" s="35">
        <f t="shared" si="30"/>
        <v>0.10375224746060631</v>
      </c>
      <c r="AL115" s="35">
        <f t="shared" si="30"/>
        <v>0.1051837851358615</v>
      </c>
      <c r="AM115" s="35">
        <f t="shared" si="30"/>
        <v>0.10618847431045225</v>
      </c>
      <c r="AN115" s="35">
        <f t="shared" si="30"/>
        <v>0.10686669384343622</v>
      </c>
      <c r="AO115" s="35">
        <f t="shared" si="30"/>
        <v>0.10825572537985434</v>
      </c>
      <c r="AP115" s="35">
        <f t="shared" si="30"/>
        <v>0.10830510871463461</v>
      </c>
      <c r="AQ115" s="35">
        <f t="shared" si="30"/>
        <v>0.10785075636223321</v>
      </c>
      <c r="AR115" s="35">
        <f t="shared" si="30"/>
        <v>0.10765639948639297</v>
      </c>
      <c r="AS115" s="35">
        <f t="shared" si="30"/>
        <v>0.1080479433187112</v>
      </c>
      <c r="AT115" s="35">
        <f t="shared" si="30"/>
        <v>0.20547192512733531</v>
      </c>
      <c r="AU115" s="35">
        <f t="shared" si="30"/>
        <v>0.20812650599382965</v>
      </c>
      <c r="AV115" s="35">
        <f t="shared" si="30"/>
        <v>0.2073783982336844</v>
      </c>
      <c r="AW115" s="35">
        <f t="shared" si="30"/>
        <v>0.2070990132267945</v>
      </c>
      <c r="AX115" s="35">
        <f t="shared" si="30"/>
        <v>0.20619165631978764</v>
      </c>
      <c r="AY115" s="35">
        <f t="shared" si="30"/>
        <v>0.20544139682504625</v>
      </c>
      <c r="AZ115" s="35">
        <f>AZ44/AZ$4</f>
        <v>0.20569344050480728</v>
      </c>
      <c r="BA115" s="35">
        <f>BA44/BA$4</f>
        <v>0.20473047254941504</v>
      </c>
      <c r="BB115" s="35">
        <f>BB44/BB$4</f>
        <v>0.20416982216796334</v>
      </c>
      <c r="BC115" s="35">
        <f>BC44/BC$4</f>
        <v>0.2045464221497047</v>
      </c>
      <c r="BD115" s="35">
        <f>BD44/BD$4</f>
        <v>0.20401256580054125</v>
      </c>
      <c r="BE115" s="35">
        <f t="shared" ref="BE115:BG115" si="31">BE44/BE$4</f>
        <v>0.20344808090967909</v>
      </c>
      <c r="BF115" s="35">
        <f t="shared" si="31"/>
        <v>0.203000248533178</v>
      </c>
      <c r="BG115" s="35">
        <f t="shared" si="31"/>
        <v>0.20233026947419333</v>
      </c>
    </row>
    <row r="116" spans="2:59" s="7" customFormat="1" x14ac:dyDescent="0.3"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59" s="7" customFormat="1" x14ac:dyDescent="0.3">
      <c r="B117" s="8" t="s">
        <v>30</v>
      </c>
      <c r="C117" s="35">
        <f t="shared" ref="C117:BG121" si="32">C46/C$4</f>
        <v>0.10685329736432551</v>
      </c>
      <c r="D117" s="35">
        <f t="shared" si="32"/>
        <v>0.21340762962330589</v>
      </c>
      <c r="E117" s="35">
        <f t="shared" si="32"/>
        <v>0.21363291153011535</v>
      </c>
      <c r="F117" s="35">
        <f t="shared" si="32"/>
        <v>0.21360143113700192</v>
      </c>
      <c r="G117" s="35">
        <f t="shared" si="32"/>
        <v>0.21331087828897841</v>
      </c>
      <c r="H117" s="35">
        <f t="shared" si="32"/>
        <v>0.2131526051434588</v>
      </c>
      <c r="I117" s="35">
        <f t="shared" si="32"/>
        <v>0.21359182278725664</v>
      </c>
      <c r="J117" s="35">
        <f t="shared" si="32"/>
        <v>0.21386385721471099</v>
      </c>
      <c r="K117" s="35">
        <f t="shared" si="32"/>
        <v>0.21456227163716457</v>
      </c>
      <c r="L117" s="35">
        <f t="shared" si="32"/>
        <v>0.21392475702947183</v>
      </c>
      <c r="M117" s="35">
        <f t="shared" si="32"/>
        <v>0.2132055547269632</v>
      </c>
      <c r="N117" s="35">
        <f t="shared" si="32"/>
        <v>0.21433030376999496</v>
      </c>
      <c r="O117" s="35">
        <f t="shared" si="32"/>
        <v>0.21726720000681982</v>
      </c>
      <c r="P117" s="35">
        <f t="shared" si="32"/>
        <v>0.21860811243612552</v>
      </c>
      <c r="Q117" s="35">
        <f t="shared" si="32"/>
        <v>0.21922875625426427</v>
      </c>
      <c r="R117" s="35">
        <f t="shared" si="32"/>
        <v>0.22044653429382854</v>
      </c>
      <c r="S117" s="35">
        <f t="shared" si="32"/>
        <v>0.2203956835775131</v>
      </c>
      <c r="T117" s="35">
        <f t="shared" si="32"/>
        <v>0.22000499097763185</v>
      </c>
      <c r="U117" s="35">
        <f t="shared" si="32"/>
        <v>0.2195867843043274</v>
      </c>
      <c r="V117" s="35">
        <f t="shared" si="32"/>
        <v>0.21880343552126111</v>
      </c>
      <c r="W117" s="35">
        <f t="shared" si="32"/>
        <v>0.21810140759373736</v>
      </c>
      <c r="X117" s="35">
        <f t="shared" si="32"/>
        <v>0.21802977557294032</v>
      </c>
      <c r="Y117" s="35">
        <f t="shared" si="32"/>
        <v>0.21693259900742393</v>
      </c>
      <c r="Z117" s="35">
        <f t="shared" si="32"/>
        <v>0.21482190907592755</v>
      </c>
      <c r="AA117" s="35">
        <f t="shared" si="32"/>
        <v>0.21140972386085721</v>
      </c>
      <c r="AB117" s="35">
        <f t="shared" si="32"/>
        <v>0.20865046981732677</v>
      </c>
      <c r="AC117" s="35">
        <f t="shared" si="32"/>
        <v>0.20762009903266357</v>
      </c>
      <c r="AD117" s="35">
        <f t="shared" si="32"/>
        <v>0.2067665706233219</v>
      </c>
      <c r="AE117" s="35">
        <f t="shared" si="32"/>
        <v>0.20648942613948321</v>
      </c>
      <c r="AF117" s="35">
        <f t="shared" si="32"/>
        <v>0.20571134081439221</v>
      </c>
      <c r="AG117" s="35">
        <f t="shared" si="32"/>
        <v>0.2050918833636714</v>
      </c>
      <c r="AH117" s="35">
        <f t="shared" si="32"/>
        <v>0.20423957101150855</v>
      </c>
      <c r="AI117" s="35">
        <f t="shared" si="32"/>
        <v>0.20337527957154564</v>
      </c>
      <c r="AJ117" s="35">
        <f t="shared" si="32"/>
        <v>0.20230317830555303</v>
      </c>
      <c r="AK117" s="35">
        <f t="shared" si="32"/>
        <v>0.20100051780119543</v>
      </c>
      <c r="AL117" s="35">
        <f t="shared" si="32"/>
        <v>0.20051341534299236</v>
      </c>
      <c r="AM117" s="35">
        <f t="shared" si="32"/>
        <v>0.2012001096558996</v>
      </c>
      <c r="AN117" s="35">
        <f t="shared" si="32"/>
        <v>0.2018506761455291</v>
      </c>
      <c r="AO117" s="35">
        <f t="shared" si="32"/>
        <v>0.20259284544002987</v>
      </c>
      <c r="AP117" s="35">
        <f t="shared" si="32"/>
        <v>0.20334068384972545</v>
      </c>
      <c r="AQ117" s="35">
        <f t="shared" si="32"/>
        <v>0.20405188657934803</v>
      </c>
      <c r="AR117" s="35">
        <f t="shared" si="32"/>
        <v>0.20435943025428291</v>
      </c>
      <c r="AS117" s="35">
        <f t="shared" si="32"/>
        <v>0.20472769851329128</v>
      </c>
      <c r="AT117" s="35">
        <f t="shared" si="32"/>
        <v>9.6261036317768167E-2</v>
      </c>
      <c r="AU117" s="35">
        <f t="shared" si="32"/>
        <v>9.6552080027853884E-2</v>
      </c>
      <c r="AV117" s="35">
        <f t="shared" si="32"/>
        <v>9.6161260941171528E-2</v>
      </c>
      <c r="AW117" s="35">
        <f t="shared" si="32"/>
        <v>9.5780760772551793E-2</v>
      </c>
      <c r="AX117" s="35">
        <f t="shared" si="32"/>
        <v>9.5543943209820598E-2</v>
      </c>
      <c r="AY117" s="35">
        <f t="shared" si="32"/>
        <v>9.5556815096587977E-2</v>
      </c>
      <c r="AZ117" s="35">
        <f t="shared" si="32"/>
        <v>9.5829047431026604E-2</v>
      </c>
      <c r="BA117" s="35">
        <f t="shared" si="32"/>
        <v>9.4909248719158776E-2</v>
      </c>
      <c r="BB117" s="35">
        <f t="shared" si="32"/>
        <v>9.4720223208273266E-2</v>
      </c>
      <c r="BC117" s="35">
        <f t="shared" si="32"/>
        <v>9.5059040694762481E-2</v>
      </c>
      <c r="BD117" s="35">
        <f t="shared" si="32"/>
        <v>9.4952605190808545E-2</v>
      </c>
      <c r="BE117" s="35">
        <f t="shared" si="32"/>
        <v>9.4662721340714032E-2</v>
      </c>
      <c r="BF117" s="35">
        <f t="shared" si="32"/>
        <v>9.4433239120887455E-2</v>
      </c>
      <c r="BG117" s="35">
        <f t="shared" si="32"/>
        <v>9.4108876575710182E-2</v>
      </c>
    </row>
    <row r="118" spans="2:59" s="7" customFormat="1" x14ac:dyDescent="0.3">
      <c r="B118" s="8" t="s">
        <v>31</v>
      </c>
      <c r="C118" s="35">
        <f t="shared" si="32"/>
        <v>1.6492486893492121E-2</v>
      </c>
      <c r="D118" s="35">
        <f t="shared" si="32"/>
        <v>0.10710939402896824</v>
      </c>
      <c r="E118" s="35">
        <f t="shared" si="32"/>
        <v>0.10733053616870865</v>
      </c>
      <c r="F118" s="35">
        <f t="shared" si="32"/>
        <v>0.10741805623053606</v>
      </c>
      <c r="G118" s="35">
        <f t="shared" si="32"/>
        <v>0.10720412126117139</v>
      </c>
      <c r="H118" s="35">
        <f t="shared" si="32"/>
        <v>0.10676118394165186</v>
      </c>
      <c r="I118" s="35">
        <f t="shared" si="32"/>
        <v>0.10687390183691803</v>
      </c>
      <c r="J118" s="35">
        <f t="shared" si="32"/>
        <v>0.10686595494733472</v>
      </c>
      <c r="K118" s="35">
        <f t="shared" si="32"/>
        <v>0.10676854358188008</v>
      </c>
      <c r="L118" s="35">
        <f t="shared" si="32"/>
        <v>0.10608483565011179</v>
      </c>
      <c r="M118" s="35">
        <f t="shared" si="32"/>
        <v>0.10534822995759972</v>
      </c>
      <c r="N118" s="35">
        <f t="shared" si="32"/>
        <v>0.10574221841188301</v>
      </c>
      <c r="O118" s="35">
        <f t="shared" si="32"/>
        <v>0.10681210424019172</v>
      </c>
      <c r="P118" s="35">
        <f t="shared" si="32"/>
        <v>0.10708703830084725</v>
      </c>
      <c r="Q118" s="35">
        <f t="shared" si="32"/>
        <v>0.1073260232475373</v>
      </c>
      <c r="R118" s="35">
        <f t="shared" si="32"/>
        <v>0.10821618202555416</v>
      </c>
      <c r="S118" s="35">
        <f t="shared" si="32"/>
        <v>0.10795123489139476</v>
      </c>
      <c r="T118" s="35">
        <f t="shared" si="32"/>
        <v>0.10741944498890009</v>
      </c>
      <c r="U118" s="35">
        <f t="shared" si="32"/>
        <v>0.10694578086739169</v>
      </c>
      <c r="V118" s="35">
        <f t="shared" si="32"/>
        <v>0.10598982918245066</v>
      </c>
      <c r="W118" s="35">
        <f t="shared" si="32"/>
        <v>0.10521269583272642</v>
      </c>
      <c r="X118" s="35">
        <f t="shared" si="32"/>
        <v>0.10508395845281548</v>
      </c>
      <c r="Y118" s="35">
        <f t="shared" si="32"/>
        <v>0.10404348074235496</v>
      </c>
      <c r="Z118" s="35">
        <f t="shared" si="32"/>
        <v>0.10270239751553141</v>
      </c>
      <c r="AA118" s="35">
        <f t="shared" si="32"/>
        <v>0.10076825677990481</v>
      </c>
      <c r="AB118" s="35">
        <f t="shared" si="32"/>
        <v>9.9068099347156408E-2</v>
      </c>
      <c r="AC118" s="35">
        <f t="shared" si="32"/>
        <v>9.8268343230718924E-2</v>
      </c>
      <c r="AD118" s="35">
        <f t="shared" si="32"/>
        <v>9.7994423691231319E-2</v>
      </c>
      <c r="AE118" s="35">
        <f t="shared" si="32"/>
        <v>9.8032373530848912E-2</v>
      </c>
      <c r="AF118" s="35">
        <f t="shared" si="32"/>
        <v>9.741069754504654E-2</v>
      </c>
      <c r="AG118" s="35">
        <f t="shared" si="32"/>
        <v>9.7294705581856114E-2</v>
      </c>
      <c r="AH118" s="35">
        <f t="shared" si="32"/>
        <v>9.6782484118648732E-2</v>
      </c>
      <c r="AI118" s="35">
        <f t="shared" si="32"/>
        <v>9.6117493616491245E-2</v>
      </c>
      <c r="AJ118" s="35">
        <f t="shared" si="32"/>
        <v>9.5286294014469766E-2</v>
      </c>
      <c r="AK118" s="35">
        <f t="shared" si="32"/>
        <v>9.4426933927223344E-2</v>
      </c>
      <c r="AL118" s="35">
        <f t="shared" si="32"/>
        <v>9.4078968232395324E-2</v>
      </c>
      <c r="AM118" s="35">
        <f t="shared" si="32"/>
        <v>9.4258135883341546E-2</v>
      </c>
      <c r="AN118" s="35">
        <f t="shared" si="32"/>
        <v>9.4766675856615273E-2</v>
      </c>
      <c r="AO118" s="35">
        <f t="shared" si="32"/>
        <v>9.5244282923483692E-2</v>
      </c>
      <c r="AP118" s="35">
        <f t="shared" si="32"/>
        <v>9.5586982038905338E-2</v>
      </c>
      <c r="AQ118" s="35">
        <f t="shared" si="32"/>
        <v>9.5719311653632164E-2</v>
      </c>
      <c r="AR118" s="35">
        <f t="shared" si="32"/>
        <v>9.5882988854535639E-2</v>
      </c>
      <c r="AS118" s="35">
        <f t="shared" si="32"/>
        <v>9.6000826701673508E-2</v>
      </c>
      <c r="AT118" s="35">
        <f t="shared" si="32"/>
        <v>1.7292962028888036E-2</v>
      </c>
      <c r="AU118" s="35">
        <f t="shared" si="32"/>
        <v>1.7522673367408308E-2</v>
      </c>
      <c r="AV118" s="35">
        <f t="shared" si="32"/>
        <v>1.758539043515089E-2</v>
      </c>
      <c r="AW118" s="35">
        <f t="shared" si="32"/>
        <v>1.772085114808087E-2</v>
      </c>
      <c r="AX118" s="35">
        <f t="shared" si="32"/>
        <v>1.7782585677610475E-2</v>
      </c>
      <c r="AY118" s="35">
        <f t="shared" si="32"/>
        <v>1.7699106833999993E-2</v>
      </c>
      <c r="AZ118" s="35">
        <f t="shared" si="32"/>
        <v>1.7846929833310158E-2</v>
      </c>
      <c r="BA118" s="35">
        <f t="shared" si="32"/>
        <v>1.7928721768456383E-2</v>
      </c>
      <c r="BB118" s="35">
        <f t="shared" si="32"/>
        <v>1.7819100448135353E-2</v>
      </c>
      <c r="BC118" s="35">
        <f t="shared" si="32"/>
        <v>1.7913218443941656E-2</v>
      </c>
      <c r="BD118" s="35">
        <f t="shared" si="32"/>
        <v>1.7885436472812571E-2</v>
      </c>
      <c r="BE118" s="35">
        <f t="shared" si="32"/>
        <v>1.7874711622110996E-2</v>
      </c>
      <c r="BF118" s="35">
        <f t="shared" si="32"/>
        <v>1.7949362627650234E-2</v>
      </c>
      <c r="BG118" s="35">
        <f t="shared" si="32"/>
        <v>1.7854826691568463E-2</v>
      </c>
    </row>
    <row r="119" spans="2:59" s="7" customFormat="1" x14ac:dyDescent="0.3">
      <c r="B119" s="8" t="s">
        <v>32</v>
      </c>
      <c r="C119" s="36">
        <f t="shared" si="32"/>
        <v>0</v>
      </c>
      <c r="D119" s="36">
        <f t="shared" si="32"/>
        <v>1.617659317819407E-2</v>
      </c>
      <c r="E119" s="36">
        <f t="shared" si="32"/>
        <v>1.6007456994658789E-2</v>
      </c>
      <c r="F119" s="36">
        <f t="shared" si="32"/>
        <v>1.5804073368541102E-2</v>
      </c>
      <c r="G119" s="36">
        <f t="shared" si="32"/>
        <v>1.5641190409546441E-2</v>
      </c>
      <c r="H119" s="36">
        <f t="shared" si="32"/>
        <v>1.5489537339129297E-2</v>
      </c>
      <c r="I119" s="36">
        <f t="shared" si="32"/>
        <v>1.5288604779348399E-2</v>
      </c>
      <c r="J119" s="36">
        <f t="shared" si="32"/>
        <v>1.5115974000116614E-2</v>
      </c>
      <c r="K119" s="36">
        <f t="shared" si="32"/>
        <v>1.4961799641707699E-2</v>
      </c>
      <c r="L119" s="36">
        <f t="shared" si="32"/>
        <v>1.4777644611261399E-2</v>
      </c>
      <c r="M119" s="36">
        <f t="shared" si="32"/>
        <v>1.4586364619694224E-2</v>
      </c>
      <c r="N119" s="36">
        <f t="shared" si="32"/>
        <v>1.4589034048097103E-2</v>
      </c>
      <c r="O119" s="36">
        <f t="shared" si="32"/>
        <v>1.4665595458754531E-2</v>
      </c>
      <c r="P119" s="36">
        <f t="shared" si="32"/>
        <v>1.4562956853949776E-2</v>
      </c>
      <c r="Q119" s="36">
        <f t="shared" si="32"/>
        <v>1.4382210883337994E-2</v>
      </c>
      <c r="R119" s="36">
        <f t="shared" si="32"/>
        <v>1.4231387981865741E-2</v>
      </c>
      <c r="S119" s="36">
        <f t="shared" si="32"/>
        <v>1.4037800793858374E-2</v>
      </c>
      <c r="T119" s="36">
        <f t="shared" si="32"/>
        <v>1.3862049462056925E-2</v>
      </c>
      <c r="U119" s="36">
        <f t="shared" si="32"/>
        <v>1.3640362464020324E-2</v>
      </c>
      <c r="V119" s="36">
        <f t="shared" si="32"/>
        <v>1.3442694035801697E-2</v>
      </c>
      <c r="W119" s="36">
        <f t="shared" si="32"/>
        <v>1.3274486252476977E-2</v>
      </c>
      <c r="X119" s="36">
        <f t="shared" si="32"/>
        <v>1.3080647810842881E-2</v>
      </c>
      <c r="Y119" s="36">
        <f t="shared" si="32"/>
        <v>1.2850034868412371E-2</v>
      </c>
      <c r="Z119" s="36">
        <f t="shared" si="32"/>
        <v>1.2542429715825126E-2</v>
      </c>
      <c r="AA119" s="36">
        <f t="shared" si="32"/>
        <v>1.2175405090303026E-2</v>
      </c>
      <c r="AB119" s="36">
        <f t="shared" si="32"/>
        <v>1.1903127988731622E-2</v>
      </c>
      <c r="AC119" s="36">
        <f t="shared" si="32"/>
        <v>1.1688753812348376E-2</v>
      </c>
      <c r="AD119" s="36">
        <f t="shared" si="32"/>
        <v>1.1454956185324229E-2</v>
      </c>
      <c r="AE119" s="36">
        <f t="shared" si="32"/>
        <v>1.1254888877131974E-2</v>
      </c>
      <c r="AF119" s="36">
        <f t="shared" si="32"/>
        <v>1.109190761426542E-2</v>
      </c>
      <c r="AG119" s="36">
        <f t="shared" si="32"/>
        <v>1.0896311449808056E-2</v>
      </c>
      <c r="AH119" s="36">
        <f t="shared" si="32"/>
        <v>1.0763572922483082E-2</v>
      </c>
      <c r="AI119" s="36">
        <f t="shared" si="32"/>
        <v>1.0605979226336588E-2</v>
      </c>
      <c r="AJ119" s="36">
        <f t="shared" si="32"/>
        <v>1.0424918968754434E-2</v>
      </c>
      <c r="AK119" s="36">
        <f t="shared" si="32"/>
        <v>1.0278581077557291E-2</v>
      </c>
      <c r="AL119" s="36">
        <f t="shared" si="32"/>
        <v>1.0169898774088202E-2</v>
      </c>
      <c r="AM119" s="36">
        <f t="shared" si="32"/>
        <v>1.0110242676548307E-2</v>
      </c>
      <c r="AN119" s="36">
        <f t="shared" si="32"/>
        <v>1.0094200621052261E-2</v>
      </c>
      <c r="AO119" s="36">
        <f t="shared" si="32"/>
        <v>1.006367598684425E-2</v>
      </c>
      <c r="AP119" s="36">
        <f t="shared" si="32"/>
        <v>1.0029981429725842E-2</v>
      </c>
      <c r="AQ119" s="36">
        <f t="shared" si="32"/>
        <v>1.0002294258218815E-2</v>
      </c>
      <c r="AR119" s="36">
        <f t="shared" si="32"/>
        <v>1.0015704887180579E-2</v>
      </c>
      <c r="AS119" s="36">
        <f t="shared" si="32"/>
        <v>9.9692800134409468E-3</v>
      </c>
      <c r="AT119" s="36">
        <f t="shared" si="32"/>
        <v>3.1884565852229588E-4</v>
      </c>
      <c r="AU119" s="36">
        <f t="shared" si="32"/>
        <v>2.6652045369323832E-4</v>
      </c>
      <c r="AV119" s="36">
        <f t="shared" si="32"/>
        <v>2.1578685113016514E-4</v>
      </c>
      <c r="AW119" s="36">
        <f t="shared" si="32"/>
        <v>9.129123396128366E-5</v>
      </c>
      <c r="AX119" s="36">
        <f t="shared" si="32"/>
        <v>-4.3349123098817551E-5</v>
      </c>
      <c r="AY119" s="36">
        <f t="shared" si="32"/>
        <v>-1.2029230036521799E-4</v>
      </c>
      <c r="AZ119" s="36">
        <f t="shared" si="32"/>
        <v>-2.7089280591825179E-4</v>
      </c>
      <c r="BA119" s="36">
        <f t="shared" si="32"/>
        <v>-3.5442024622652451E-4</v>
      </c>
      <c r="BB119" s="36">
        <f t="shared" si="32"/>
        <v>-2.535873275234064E-4</v>
      </c>
      <c r="BC119" s="36">
        <f t="shared" si="32"/>
        <v>-1.6407828084019277E-4</v>
      </c>
      <c r="BD119" s="36">
        <f t="shared" si="32"/>
        <v>-1.2404826123670079E-4</v>
      </c>
      <c r="BE119" s="36">
        <f t="shared" si="32"/>
        <v>-1.3741874351550022E-4</v>
      </c>
      <c r="BF119" s="36">
        <f t="shared" si="32"/>
        <v>-1.4382575265911086E-4</v>
      </c>
      <c r="BG119" s="36">
        <f t="shared" si="32"/>
        <v>-1.1405017183144464E-4</v>
      </c>
    </row>
    <row r="120" spans="2:59" s="7" customFormat="1" x14ac:dyDescent="0.3">
      <c r="B120" s="8" t="s">
        <v>33</v>
      </c>
      <c r="C120" s="35">
        <f t="shared" si="32"/>
        <v>7.2252495365353289E-2</v>
      </c>
      <c r="D120" s="35">
        <f t="shared" si="32"/>
        <v>0.10629824036055893</v>
      </c>
      <c r="E120" s="35">
        <f t="shared" si="32"/>
        <v>0.10630237536140671</v>
      </c>
      <c r="F120" s="35">
        <f t="shared" si="32"/>
        <v>0.10618337490646587</v>
      </c>
      <c r="G120" s="35">
        <f t="shared" si="32"/>
        <v>0.10610675702780697</v>
      </c>
      <c r="H120" s="35">
        <f t="shared" si="32"/>
        <v>0.10639142120180693</v>
      </c>
      <c r="I120" s="35">
        <f t="shared" si="32"/>
        <v>0.1067179256344493</v>
      </c>
      <c r="J120" s="35">
        <f t="shared" si="32"/>
        <v>0.10699790693279315</v>
      </c>
      <c r="K120" s="35">
        <f t="shared" si="32"/>
        <v>0.1077937280552845</v>
      </c>
      <c r="L120" s="35">
        <f t="shared" si="32"/>
        <v>0.10783992137936006</v>
      </c>
      <c r="M120" s="35">
        <f t="shared" si="32"/>
        <v>0.10785732938094107</v>
      </c>
      <c r="N120" s="35">
        <f t="shared" si="32"/>
        <v>0.10858808535811194</v>
      </c>
      <c r="O120" s="35">
        <f t="shared" si="32"/>
        <v>0.11045509576662813</v>
      </c>
      <c r="P120" s="35">
        <f t="shared" si="32"/>
        <v>0.11152107413527827</v>
      </c>
      <c r="Q120" s="35">
        <f t="shared" si="32"/>
        <v>0.11190272831279081</v>
      </c>
      <c r="R120" s="35">
        <f t="shared" si="32"/>
        <v>0.11223035226827435</v>
      </c>
      <c r="S120" s="35">
        <f t="shared" si="32"/>
        <v>0.11244444868611837</v>
      </c>
      <c r="T120" s="35">
        <f t="shared" si="32"/>
        <v>0.11258554598873173</v>
      </c>
      <c r="U120" s="35">
        <f t="shared" si="32"/>
        <v>0.11264099874540515</v>
      </c>
      <c r="V120" s="35">
        <f t="shared" si="32"/>
        <v>0.11281360164652988</v>
      </c>
      <c r="W120" s="35">
        <f t="shared" si="32"/>
        <v>0.11288871176101091</v>
      </c>
      <c r="X120" s="35">
        <f t="shared" si="32"/>
        <v>0.11294582180045171</v>
      </c>
      <c r="Y120" s="35">
        <f t="shared" si="32"/>
        <v>0.11288911826506902</v>
      </c>
      <c r="Z120" s="35">
        <f t="shared" si="32"/>
        <v>0.11211950691924258</v>
      </c>
      <c r="AA120" s="35">
        <f t="shared" si="32"/>
        <v>0.11064146708095242</v>
      </c>
      <c r="AB120" s="35">
        <f t="shared" si="32"/>
        <v>0.10958237047017035</v>
      </c>
      <c r="AC120" s="35">
        <f t="shared" si="32"/>
        <v>0.10935175580194462</v>
      </c>
      <c r="AD120" s="35">
        <f t="shared" si="32"/>
        <v>0.1087721469320906</v>
      </c>
      <c r="AE120" s="35">
        <f t="shared" si="32"/>
        <v>0.1084570570019296</v>
      </c>
      <c r="AF120" s="35">
        <f t="shared" si="32"/>
        <v>0.10830063890948363</v>
      </c>
      <c r="AG120" s="35">
        <f t="shared" si="32"/>
        <v>0.10779717778181525</v>
      </c>
      <c r="AH120" s="35">
        <f t="shared" si="32"/>
        <v>0.10745708689285985</v>
      </c>
      <c r="AI120" s="35">
        <f t="shared" si="32"/>
        <v>0.10725778595505442</v>
      </c>
      <c r="AJ120" s="35">
        <f t="shared" si="32"/>
        <v>0.10701688429108329</v>
      </c>
      <c r="AK120" s="35">
        <f t="shared" si="32"/>
        <v>0.10657358387397212</v>
      </c>
      <c r="AL120" s="35">
        <f t="shared" si="32"/>
        <v>0.10643444297858135</v>
      </c>
      <c r="AM120" s="35">
        <f t="shared" si="32"/>
        <v>0.10694197787390501</v>
      </c>
      <c r="AN120" s="35">
        <f t="shared" si="32"/>
        <v>0.10708400028891382</v>
      </c>
      <c r="AO120" s="35">
        <f t="shared" si="32"/>
        <v>0.1073485625165462</v>
      </c>
      <c r="AP120" s="35">
        <f t="shared" si="32"/>
        <v>0.10775370181082011</v>
      </c>
      <c r="AQ120" s="35">
        <f t="shared" si="32"/>
        <v>0.10833257492571587</v>
      </c>
      <c r="AR120" s="35">
        <f t="shared" si="32"/>
        <v>0.1084764413997473</v>
      </c>
      <c r="AS120" s="35">
        <f t="shared" si="32"/>
        <v>0.10872687181161779</v>
      </c>
      <c r="AT120" s="35">
        <f t="shared" si="32"/>
        <v>7.1696661313138441E-2</v>
      </c>
      <c r="AU120" s="35">
        <f t="shared" si="32"/>
        <v>7.2529740858271893E-2</v>
      </c>
      <c r="AV120" s="35">
        <f t="shared" si="32"/>
        <v>7.1773121399709289E-2</v>
      </c>
      <c r="AW120" s="35">
        <f t="shared" si="32"/>
        <v>7.0985102237558356E-2</v>
      </c>
      <c r="AX120" s="35">
        <f t="shared" si="32"/>
        <v>7.0351957015119856E-2</v>
      </c>
      <c r="AY120" s="35">
        <f t="shared" si="32"/>
        <v>7.0560762621346029E-2</v>
      </c>
      <c r="AZ120" s="35">
        <f t="shared" si="32"/>
        <v>7.054910503438637E-2</v>
      </c>
      <c r="BA120" s="35">
        <f t="shared" si="32"/>
        <v>7.0824575581758906E-2</v>
      </c>
      <c r="BB120" s="35">
        <f t="shared" si="32"/>
        <v>7.0413768834623844E-2</v>
      </c>
      <c r="BC120" s="35">
        <f t="shared" si="32"/>
        <v>7.0528843883279999E-2</v>
      </c>
      <c r="BD120" s="35">
        <f t="shared" si="32"/>
        <v>7.0480985863239115E-2</v>
      </c>
      <c r="BE120" s="35">
        <f t="shared" si="32"/>
        <v>7.0164675969160956E-2</v>
      </c>
      <c r="BF120" s="35">
        <f t="shared" si="32"/>
        <v>7.0266492126886834E-2</v>
      </c>
      <c r="BG120" s="35">
        <f t="shared" si="32"/>
        <v>7.0642207027213563E-2</v>
      </c>
    </row>
    <row r="121" spans="2:59" s="7" customFormat="1" x14ac:dyDescent="0.3">
      <c r="B121" s="8" t="s">
        <v>34</v>
      </c>
      <c r="C121" s="36">
        <f t="shared" si="32"/>
        <v>3.8482286165638077E-2</v>
      </c>
      <c r="D121" s="36">
        <f t="shared" si="32"/>
        <v>1.6544688448196947E-2</v>
      </c>
      <c r="E121" s="36">
        <f t="shared" si="32"/>
        <v>1.6503524324223903E-2</v>
      </c>
      <c r="F121" s="36">
        <f t="shared" si="32"/>
        <v>1.6471840582682955E-2</v>
      </c>
      <c r="G121" s="36">
        <f t="shared" si="32"/>
        <v>1.6430344900464293E-2</v>
      </c>
      <c r="H121" s="36">
        <f t="shared" si="32"/>
        <v>1.6391843405669113E-2</v>
      </c>
      <c r="I121" s="36">
        <f t="shared" si="32"/>
        <v>1.6385623507183287E-2</v>
      </c>
      <c r="J121" s="36">
        <f t="shared" si="32"/>
        <v>1.6430884422829195E-2</v>
      </c>
      <c r="K121" s="36">
        <f t="shared" si="32"/>
        <v>1.6347620588723664E-2</v>
      </c>
      <c r="L121" s="36">
        <f t="shared" si="32"/>
        <v>1.6254191896146335E-2</v>
      </c>
      <c r="M121" s="36">
        <f t="shared" si="32"/>
        <v>1.6292565324446728E-2</v>
      </c>
      <c r="N121" s="36">
        <f t="shared" si="32"/>
        <v>1.6446131619663101E-2</v>
      </c>
      <c r="O121" s="36">
        <f t="shared" si="32"/>
        <v>1.6713330729790265E-2</v>
      </c>
      <c r="P121" s="36">
        <f t="shared" si="32"/>
        <v>1.7051331204291368E-2</v>
      </c>
      <c r="Q121" s="36">
        <f t="shared" si="32"/>
        <v>1.7315414013141229E-2</v>
      </c>
      <c r="R121" s="36">
        <f t="shared" si="32"/>
        <v>1.7394217770936103E-2</v>
      </c>
      <c r="S121" s="36">
        <f t="shared" si="32"/>
        <v>1.7523296474759358E-2</v>
      </c>
      <c r="T121" s="36">
        <f t="shared" si="32"/>
        <v>1.7556255872539197E-2</v>
      </c>
      <c r="U121" s="36">
        <f t="shared" si="32"/>
        <v>1.7563673685831248E-2</v>
      </c>
      <c r="V121" s="36">
        <f t="shared" si="32"/>
        <v>1.7625181773316331E-2</v>
      </c>
      <c r="W121" s="36">
        <f t="shared" si="32"/>
        <v>1.7632279249173027E-2</v>
      </c>
      <c r="X121" s="36">
        <f t="shared" si="32"/>
        <v>1.7552503585215179E-2</v>
      </c>
      <c r="Y121" s="36">
        <f t="shared" si="32"/>
        <v>1.7591946283560554E-2</v>
      </c>
      <c r="Z121" s="36">
        <f t="shared" si="32"/>
        <v>1.7448096529501942E-2</v>
      </c>
      <c r="AA121" s="36">
        <f t="shared" si="32"/>
        <v>1.7179322071785696E-2</v>
      </c>
      <c r="AB121" s="36">
        <f t="shared" si="32"/>
        <v>1.7097041282260795E-2</v>
      </c>
      <c r="AC121" s="36">
        <f t="shared" si="32"/>
        <v>1.7049062717125019E-2</v>
      </c>
      <c r="AD121" s="36">
        <f t="shared" ref="AD121:BG121" si="33">AD50/AD$4</f>
        <v>1.6871575250883435E-2</v>
      </c>
      <c r="AE121" s="36">
        <f t="shared" si="33"/>
        <v>1.6872415451559229E-2</v>
      </c>
      <c r="AF121" s="36">
        <f t="shared" si="33"/>
        <v>1.6844170093833068E-2</v>
      </c>
      <c r="AG121" s="36">
        <f t="shared" si="33"/>
        <v>1.6715898694450691E-2</v>
      </c>
      <c r="AH121" s="36">
        <f t="shared" si="33"/>
        <v>1.6686581610267433E-2</v>
      </c>
      <c r="AI121" s="36">
        <f t="shared" si="33"/>
        <v>1.652379384137544E-2</v>
      </c>
      <c r="AJ121" s="36">
        <f t="shared" si="33"/>
        <v>1.6338427506042627E-2</v>
      </c>
      <c r="AK121" s="36">
        <f t="shared" si="33"/>
        <v>1.6363240591364344E-2</v>
      </c>
      <c r="AL121" s="36">
        <f t="shared" si="33"/>
        <v>1.6333130706173961E-2</v>
      </c>
      <c r="AM121" s="36">
        <f t="shared" si="33"/>
        <v>1.6408431009275973E-2</v>
      </c>
      <c r="AN121" s="36">
        <f t="shared" si="33"/>
        <v>1.6530128589118041E-2</v>
      </c>
      <c r="AO121" s="36">
        <f t="shared" si="33"/>
        <v>1.6663575347783812E-2</v>
      </c>
      <c r="AP121" s="36">
        <f t="shared" si="33"/>
        <v>1.6671444673864728E-2</v>
      </c>
      <c r="AQ121" s="36">
        <f t="shared" si="33"/>
        <v>1.6785496010880883E-2</v>
      </c>
      <c r="AR121" s="36">
        <f t="shared" si="33"/>
        <v>1.6893249889937755E-2</v>
      </c>
      <c r="AS121" s="36">
        <f t="shared" si="33"/>
        <v>1.7012154132255094E-2</v>
      </c>
      <c r="AT121" s="36">
        <f t="shared" si="33"/>
        <v>3.6614864516452711E-2</v>
      </c>
      <c r="AU121" s="36">
        <f t="shared" si="33"/>
        <v>3.7659432231446424E-2</v>
      </c>
      <c r="AV121" s="36">
        <f t="shared" si="33"/>
        <v>3.7209941128136678E-2</v>
      </c>
      <c r="AW121" s="36">
        <f t="shared" si="33"/>
        <v>3.6637235001375008E-2</v>
      </c>
      <c r="AX121" s="36">
        <f t="shared" si="33"/>
        <v>3.6269869265561951E-2</v>
      </c>
      <c r="AY121" s="36">
        <f t="shared" si="33"/>
        <v>3.6620014536068814E-2</v>
      </c>
      <c r="AZ121" s="36">
        <f t="shared" si="33"/>
        <v>3.6852195218004105E-2</v>
      </c>
      <c r="BA121" s="36">
        <f t="shared" si="33"/>
        <v>3.7254655422908962E-2</v>
      </c>
      <c r="BB121" s="36">
        <f t="shared" si="33"/>
        <v>3.735157795564157E-2</v>
      </c>
      <c r="BC121" s="36">
        <f t="shared" si="33"/>
        <v>3.7581078496778983E-2</v>
      </c>
      <c r="BD121" s="36">
        <f t="shared" si="33"/>
        <v>3.7645794201872487E-2</v>
      </c>
      <c r="BE121" s="36">
        <f t="shared" si="33"/>
        <v>3.7563487983130577E-2</v>
      </c>
      <c r="BF121" s="36">
        <f t="shared" si="33"/>
        <v>3.7965830835933911E-2</v>
      </c>
      <c r="BG121" s="36">
        <f t="shared" si="33"/>
        <v>3.8866660132903449E-2</v>
      </c>
    </row>
    <row r="122" spans="2:59" s="7" customFormat="1" x14ac:dyDescent="0.3"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59" s="7" customFormat="1" x14ac:dyDescent="0.3">
      <c r="B123" s="1" t="s">
        <v>35</v>
      </c>
      <c r="C123" s="36">
        <f t="shared" ref="C123:BG126" si="34">C52/C$4</f>
        <v>2.0566472244878672E-2</v>
      </c>
      <c r="D123" s="36">
        <f t="shared" si="34"/>
        <v>7.260083184834816E-2</v>
      </c>
      <c r="E123" s="36">
        <f t="shared" si="34"/>
        <v>7.3028142281252012E-2</v>
      </c>
      <c r="F123" s="36">
        <f t="shared" si="34"/>
        <v>7.3146007237833557E-2</v>
      </c>
      <c r="G123" s="36">
        <f t="shared" si="34"/>
        <v>7.3576074627995064E-2</v>
      </c>
      <c r="H123" s="36">
        <f t="shared" si="34"/>
        <v>7.3720273533196476E-2</v>
      </c>
      <c r="I123" s="36">
        <f t="shared" si="34"/>
        <v>7.3874163902210785E-2</v>
      </c>
      <c r="J123" s="36">
        <f t="shared" si="34"/>
        <v>7.4189337835753474E-2</v>
      </c>
      <c r="K123" s="36">
        <f t="shared" si="34"/>
        <v>7.5281523339925271E-2</v>
      </c>
      <c r="L123" s="36">
        <f t="shared" si="34"/>
        <v>7.4718078909579405E-2</v>
      </c>
      <c r="M123" s="36">
        <f t="shared" si="34"/>
        <v>7.3881277753286678E-2</v>
      </c>
      <c r="N123" s="36">
        <f t="shared" si="34"/>
        <v>7.3169935017508778E-2</v>
      </c>
      <c r="O123" s="36">
        <f t="shared" si="34"/>
        <v>7.1571066181983486E-2</v>
      </c>
      <c r="P123" s="36">
        <f t="shared" si="34"/>
        <v>7.0716390080651073E-2</v>
      </c>
      <c r="Q123" s="36">
        <f t="shared" si="34"/>
        <v>7.0929378698393608E-2</v>
      </c>
      <c r="R123" s="36">
        <f t="shared" si="34"/>
        <v>7.1181671870785931E-2</v>
      </c>
      <c r="S123" s="36">
        <f t="shared" si="34"/>
        <v>7.1258887046247818E-2</v>
      </c>
      <c r="T123" s="36">
        <f t="shared" si="34"/>
        <v>7.1368237755382424E-2</v>
      </c>
      <c r="U123" s="36">
        <f t="shared" si="34"/>
        <v>7.129900130342251E-2</v>
      </c>
      <c r="V123" s="36">
        <f t="shared" si="34"/>
        <v>7.1612548894838077E-2</v>
      </c>
      <c r="W123" s="36">
        <f t="shared" si="34"/>
        <v>7.2713561507992103E-2</v>
      </c>
      <c r="X123" s="36">
        <f t="shared" si="34"/>
        <v>7.2020360103491249E-2</v>
      </c>
      <c r="Y123" s="36">
        <f t="shared" si="34"/>
        <v>7.1344738523587872E-2</v>
      </c>
      <c r="Z123" s="36">
        <f t="shared" si="34"/>
        <v>7.017465008895335E-2</v>
      </c>
      <c r="AA123" s="36">
        <f t="shared" si="34"/>
        <v>6.927211133485979E-2</v>
      </c>
      <c r="AB123" s="36">
        <f t="shared" si="34"/>
        <v>6.9324765276086484E-2</v>
      </c>
      <c r="AC123" s="36">
        <f t="shared" si="34"/>
        <v>6.9735862087382014E-2</v>
      </c>
      <c r="AD123" s="36">
        <f t="shared" si="34"/>
        <v>6.9890509843676757E-2</v>
      </c>
      <c r="AE123" s="36">
        <f t="shared" si="34"/>
        <v>7.0090936346395738E-2</v>
      </c>
      <c r="AF123" s="36">
        <f t="shared" si="34"/>
        <v>7.0065067235310668E-2</v>
      </c>
      <c r="AG123" s="36">
        <f t="shared" si="34"/>
        <v>7.0059923818273015E-2</v>
      </c>
      <c r="AH123" s="36">
        <f t="shared" si="34"/>
        <v>7.0352648184390354E-2</v>
      </c>
      <c r="AI123" s="36">
        <f t="shared" si="34"/>
        <v>7.1254226029196538E-2</v>
      </c>
      <c r="AJ123" s="36">
        <f t="shared" si="34"/>
        <v>7.0573999088772932E-2</v>
      </c>
      <c r="AK123" s="36">
        <f t="shared" si="34"/>
        <v>6.9899038408706093E-2</v>
      </c>
      <c r="AL123" s="36">
        <f t="shared" si="34"/>
        <v>6.9654173221172663E-2</v>
      </c>
      <c r="AM123" s="36">
        <f t="shared" si="34"/>
        <v>7.016873921362235E-2</v>
      </c>
      <c r="AN123" s="36">
        <f t="shared" si="34"/>
        <v>7.0397097389327895E-2</v>
      </c>
      <c r="AO123" s="36">
        <f t="shared" si="34"/>
        <v>7.1032719405457342E-2</v>
      </c>
      <c r="AP123" s="36">
        <f t="shared" si="34"/>
        <v>7.1323149531816371E-2</v>
      </c>
      <c r="AQ123" s="36">
        <f t="shared" si="34"/>
        <v>7.1393393124753651E-2</v>
      </c>
      <c r="AR123" s="36">
        <f t="shared" si="34"/>
        <v>7.1535919669978063E-2</v>
      </c>
      <c r="AS123" s="36">
        <f t="shared" si="34"/>
        <v>7.1684698998606883E-2</v>
      </c>
      <c r="AT123" s="36">
        <f t="shared" si="34"/>
        <v>2.0462875525393286E-2</v>
      </c>
      <c r="AU123" s="36">
        <f t="shared" si="34"/>
        <v>2.0267328544966944E-2</v>
      </c>
      <c r="AV123" s="36">
        <f t="shared" si="34"/>
        <v>2.0019190503859006E-2</v>
      </c>
      <c r="AW123" s="36">
        <f t="shared" si="34"/>
        <v>1.9882503805993334E-2</v>
      </c>
      <c r="AX123" s="36">
        <f t="shared" si="34"/>
        <v>1.9700587197986744E-2</v>
      </c>
      <c r="AY123" s="36">
        <f t="shared" si="34"/>
        <v>1.9540882682431662E-2</v>
      </c>
      <c r="AZ123" s="36">
        <f t="shared" si="34"/>
        <v>1.9449373083653094E-2</v>
      </c>
      <c r="BA123" s="36">
        <f t="shared" si="34"/>
        <v>1.9356234843700863E-2</v>
      </c>
      <c r="BB123" s="36">
        <f t="shared" si="34"/>
        <v>1.9082288639073429E-2</v>
      </c>
      <c r="BC123" s="36">
        <f t="shared" si="34"/>
        <v>1.8977967637170717E-2</v>
      </c>
      <c r="BD123" s="36">
        <f t="shared" si="34"/>
        <v>1.883449911160864E-2</v>
      </c>
      <c r="BE123" s="36">
        <f t="shared" si="34"/>
        <v>1.8651293222923377E-2</v>
      </c>
      <c r="BF123" s="36">
        <f t="shared" si="34"/>
        <v>1.8455200692603285E-2</v>
      </c>
      <c r="BG123" s="36">
        <f t="shared" si="34"/>
        <v>1.8266330038334395E-2</v>
      </c>
    </row>
    <row r="124" spans="2:59" s="7" customFormat="1" x14ac:dyDescent="0.3">
      <c r="B124" s="1" t="s">
        <v>36</v>
      </c>
      <c r="C124" s="36">
        <f t="shared" si="34"/>
        <v>1.3203736954836547E-2</v>
      </c>
      <c r="D124" s="36">
        <f t="shared" si="34"/>
        <v>3.8661275463646193E-2</v>
      </c>
      <c r="E124" s="36">
        <f t="shared" si="34"/>
        <v>3.8943501377997736E-2</v>
      </c>
      <c r="F124" s="36">
        <f t="shared" si="34"/>
        <v>3.8894179988358334E-2</v>
      </c>
      <c r="G124" s="36">
        <f t="shared" si="34"/>
        <v>3.9132613481001832E-2</v>
      </c>
      <c r="H124" s="36">
        <f t="shared" si="34"/>
        <v>3.9060013085409691E-2</v>
      </c>
      <c r="I124" s="36">
        <f t="shared" si="34"/>
        <v>3.9133449751852442E-2</v>
      </c>
      <c r="J124" s="36">
        <f t="shared" si="34"/>
        <v>3.9441928790304295E-2</v>
      </c>
      <c r="K124" s="36">
        <f t="shared" si="34"/>
        <v>4.0567449275483086E-2</v>
      </c>
      <c r="L124" s="36">
        <f t="shared" si="34"/>
        <v>3.9975725308507799E-2</v>
      </c>
      <c r="M124" s="36">
        <f t="shared" si="34"/>
        <v>3.9198096039127175E-2</v>
      </c>
      <c r="N124" s="36">
        <f t="shared" si="34"/>
        <v>3.8456643806131903E-2</v>
      </c>
      <c r="O124" s="36">
        <f t="shared" si="34"/>
        <v>3.6606492895450135E-2</v>
      </c>
      <c r="P124" s="36">
        <f t="shared" si="34"/>
        <v>3.5667782664125597E-2</v>
      </c>
      <c r="Q124" s="36">
        <f t="shared" si="34"/>
        <v>3.5630030902050344E-2</v>
      </c>
      <c r="R124" s="36">
        <f t="shared" si="34"/>
        <v>3.5553247018668306E-2</v>
      </c>
      <c r="S124" s="36">
        <f t="shared" si="34"/>
        <v>3.5422501116745268E-2</v>
      </c>
      <c r="T124" s="36">
        <f t="shared" si="34"/>
        <v>3.531190193656035E-2</v>
      </c>
      <c r="U124" s="36">
        <f t="shared" si="34"/>
        <v>3.5164762328115849E-2</v>
      </c>
      <c r="V124" s="36">
        <f t="shared" si="34"/>
        <v>3.5437505772160427E-2</v>
      </c>
      <c r="W124" s="36">
        <f t="shared" si="34"/>
        <v>3.6400569255206919E-2</v>
      </c>
      <c r="X124" s="36">
        <f t="shared" si="34"/>
        <v>3.5519276944880954E-2</v>
      </c>
      <c r="Y124" s="36">
        <f t="shared" si="34"/>
        <v>3.478068541287832E-2</v>
      </c>
      <c r="Z124" s="36">
        <f t="shared" si="34"/>
        <v>3.3821905246916417E-2</v>
      </c>
      <c r="AA124" s="36">
        <f t="shared" si="34"/>
        <v>3.3198053439993845E-2</v>
      </c>
      <c r="AB124" s="36">
        <f t="shared" si="34"/>
        <v>3.3289258087137862E-2</v>
      </c>
      <c r="AC124" s="36">
        <f t="shared" si="34"/>
        <v>3.3630619763571921E-2</v>
      </c>
      <c r="AD124" s="36">
        <f t="shared" si="34"/>
        <v>3.3700062797951048E-2</v>
      </c>
      <c r="AE124" s="36">
        <f t="shared" si="34"/>
        <v>3.3821155622357539E-2</v>
      </c>
      <c r="AF124" s="36">
        <f t="shared" si="34"/>
        <v>3.3711185864833494E-2</v>
      </c>
      <c r="AG124" s="36">
        <f t="shared" si="34"/>
        <v>3.3745955104887121E-2</v>
      </c>
      <c r="AH124" s="36">
        <f t="shared" si="34"/>
        <v>3.4184613437356862E-2</v>
      </c>
      <c r="AI124" s="36">
        <f t="shared" si="34"/>
        <v>3.5205209690597483E-2</v>
      </c>
      <c r="AJ124" s="36">
        <f t="shared" si="34"/>
        <v>3.4604297982961621E-2</v>
      </c>
      <c r="AK124" s="36">
        <f t="shared" si="34"/>
        <v>3.4025369955028993E-2</v>
      </c>
      <c r="AL124" s="36">
        <f t="shared" si="34"/>
        <v>3.3818428529573182E-2</v>
      </c>
      <c r="AM124" s="36">
        <f t="shared" si="34"/>
        <v>3.4402032615677473E-2</v>
      </c>
      <c r="AN124" s="36">
        <f t="shared" si="34"/>
        <v>3.4745299885556115E-2</v>
      </c>
      <c r="AO124" s="36">
        <f t="shared" si="34"/>
        <v>3.5367564512001778E-2</v>
      </c>
      <c r="AP124" s="36">
        <f t="shared" si="34"/>
        <v>3.5725964984007229E-2</v>
      </c>
      <c r="AQ124" s="36">
        <f t="shared" si="34"/>
        <v>3.5939474036538105E-2</v>
      </c>
      <c r="AR124" s="36">
        <f t="shared" si="34"/>
        <v>3.609443820917789E-2</v>
      </c>
      <c r="AS124" s="36">
        <f t="shared" si="34"/>
        <v>3.6256364489666716E-2</v>
      </c>
      <c r="AT124" s="36">
        <f t="shared" si="34"/>
        <v>1.461892127129244E-2</v>
      </c>
      <c r="AU124" s="36">
        <f t="shared" si="34"/>
        <v>1.4602976197474603E-2</v>
      </c>
      <c r="AV124" s="36">
        <f t="shared" si="34"/>
        <v>1.4543993628706543E-2</v>
      </c>
      <c r="AW124" s="36">
        <f t="shared" si="34"/>
        <v>1.4465367268706106E-2</v>
      </c>
      <c r="AX124" s="36">
        <f t="shared" si="34"/>
        <v>1.4381500551571164E-2</v>
      </c>
      <c r="AY124" s="36">
        <f t="shared" si="34"/>
        <v>1.4399865402845552E-2</v>
      </c>
      <c r="AZ124" s="36">
        <f t="shared" si="34"/>
        <v>1.4247536732729181E-2</v>
      </c>
      <c r="BA124" s="36">
        <f t="shared" si="34"/>
        <v>1.4213685315149095E-2</v>
      </c>
      <c r="BB124" s="36">
        <f t="shared" si="34"/>
        <v>1.397990223990884E-2</v>
      </c>
      <c r="BC124" s="36">
        <f t="shared" si="34"/>
        <v>1.3969797749330293E-2</v>
      </c>
      <c r="BD124" s="36">
        <f t="shared" si="34"/>
        <v>1.4000692549757981E-2</v>
      </c>
      <c r="BE124" s="36">
        <f t="shared" si="34"/>
        <v>1.3949894763107E-2</v>
      </c>
      <c r="BF124" s="36">
        <f t="shared" si="34"/>
        <v>1.3845464272629178E-2</v>
      </c>
      <c r="BG124" s="36">
        <f t="shared" si="34"/>
        <v>1.3509216855975703E-2</v>
      </c>
    </row>
    <row r="125" spans="2:59" s="7" customFormat="1" x14ac:dyDescent="0.3">
      <c r="B125" s="1" t="s">
        <v>37</v>
      </c>
      <c r="C125" s="36">
        <f t="shared" si="34"/>
        <v>6.6219580517370924E-2</v>
      </c>
      <c r="D125" s="36">
        <f t="shared" si="34"/>
        <v>2.0655582905650043E-2</v>
      </c>
      <c r="E125" s="36">
        <f t="shared" si="34"/>
        <v>2.0704945597099934E-2</v>
      </c>
      <c r="F125" s="36">
        <f t="shared" si="34"/>
        <v>2.080568866494294E-2</v>
      </c>
      <c r="G125" s="36">
        <f t="shared" si="34"/>
        <v>2.0904398070794805E-2</v>
      </c>
      <c r="H125" s="36">
        <f t="shared" si="34"/>
        <v>2.1004603973381678E-2</v>
      </c>
      <c r="I125" s="36">
        <f t="shared" si="34"/>
        <v>2.1064825267252098E-2</v>
      </c>
      <c r="J125" s="36">
        <f t="shared" si="34"/>
        <v>2.1030089700940481E-2</v>
      </c>
      <c r="K125" s="36">
        <f t="shared" si="34"/>
        <v>2.0974639422773011E-2</v>
      </c>
      <c r="L125" s="36">
        <f t="shared" si="34"/>
        <v>2.0995382718556523E-2</v>
      </c>
      <c r="M125" s="36">
        <f t="shared" si="34"/>
        <v>2.0938157923953614E-2</v>
      </c>
      <c r="N125" s="36">
        <f t="shared" si="34"/>
        <v>2.1013640187173801E-2</v>
      </c>
      <c r="O125" s="36">
        <f t="shared" si="34"/>
        <v>2.1129759658204312E-2</v>
      </c>
      <c r="P125" s="36">
        <f t="shared" si="34"/>
        <v>2.1151683201624933E-2</v>
      </c>
      <c r="Q125" s="36">
        <f t="shared" si="34"/>
        <v>2.1329475731453197E-2</v>
      </c>
      <c r="R125" s="36">
        <f t="shared" si="34"/>
        <v>2.1501861108867464E-2</v>
      </c>
      <c r="S125" s="36">
        <f t="shared" si="34"/>
        <v>2.1587460175804044E-2</v>
      </c>
      <c r="T125" s="36">
        <f t="shared" si="34"/>
        <v>2.1658325709921922E-2</v>
      </c>
      <c r="U125" s="36">
        <f t="shared" si="34"/>
        <v>2.1730245460251933E-2</v>
      </c>
      <c r="V125" s="36">
        <f t="shared" si="34"/>
        <v>2.1750052997849118E-2</v>
      </c>
      <c r="W125" s="36">
        <f t="shared" si="34"/>
        <v>2.1815157419944074E-2</v>
      </c>
      <c r="X125" s="36">
        <f t="shared" si="34"/>
        <v>2.1893342968817814E-2</v>
      </c>
      <c r="Y125" s="36">
        <f t="shared" si="34"/>
        <v>2.1892599693031624E-2</v>
      </c>
      <c r="Z125" s="36">
        <f t="shared" si="34"/>
        <v>2.1817315610167441E-2</v>
      </c>
      <c r="AA125" s="36">
        <f t="shared" si="34"/>
        <v>2.1802588650965148E-2</v>
      </c>
      <c r="AB125" s="36">
        <f t="shared" si="34"/>
        <v>2.1777157008457278E-2</v>
      </c>
      <c r="AC125" s="36">
        <f t="shared" si="34"/>
        <v>2.1826213230093622E-2</v>
      </c>
      <c r="AD125" s="36">
        <f t="shared" si="34"/>
        <v>2.1899430648166723E-2</v>
      </c>
      <c r="AE125" s="36">
        <f t="shared" si="34"/>
        <v>2.1962729016859289E-2</v>
      </c>
      <c r="AF125" s="36">
        <f t="shared" si="34"/>
        <v>2.1914925096160751E-2</v>
      </c>
      <c r="AG125" s="36">
        <f t="shared" si="34"/>
        <v>2.1820288418072296E-2</v>
      </c>
      <c r="AH125" s="36">
        <f t="shared" si="34"/>
        <v>2.1691927257955962E-2</v>
      </c>
      <c r="AI125" s="36">
        <f t="shared" si="34"/>
        <v>2.1580716978598282E-2</v>
      </c>
      <c r="AJ125" s="36">
        <f t="shared" si="34"/>
        <v>2.1485129026031766E-2</v>
      </c>
      <c r="AK125" s="36">
        <f t="shared" si="34"/>
        <v>2.1371183318680525E-2</v>
      </c>
      <c r="AL125" s="36">
        <f t="shared" si="34"/>
        <v>2.1292557721214612E-2</v>
      </c>
      <c r="AM125" s="36">
        <f t="shared" si="34"/>
        <v>2.1205419722382764E-2</v>
      </c>
      <c r="AN125" s="36">
        <f t="shared" si="34"/>
        <v>2.107416289111564E-2</v>
      </c>
      <c r="AO125" s="36">
        <f t="shared" si="34"/>
        <v>2.0960989467023919E-2</v>
      </c>
      <c r="AP125" s="36">
        <f t="shared" si="34"/>
        <v>2.0850381056080412E-2</v>
      </c>
      <c r="AQ125" s="36">
        <f t="shared" si="34"/>
        <v>2.0694824934174638E-2</v>
      </c>
      <c r="AR125" s="36">
        <f t="shared" si="34"/>
        <v>2.0575197259987753E-2</v>
      </c>
      <c r="AS125" s="36">
        <f t="shared" si="34"/>
        <v>2.0647164268371942E-2</v>
      </c>
      <c r="AT125" s="36">
        <f t="shared" si="34"/>
        <v>7.8180722745183701E-2</v>
      </c>
      <c r="AU125" s="36">
        <f t="shared" si="34"/>
        <v>7.877365882346235E-2</v>
      </c>
      <c r="AV125" s="36">
        <f t="shared" si="34"/>
        <v>7.7537367650680755E-2</v>
      </c>
      <c r="AW125" s="36">
        <f t="shared" si="34"/>
        <v>7.6882080155455418E-2</v>
      </c>
      <c r="AX125" s="36">
        <f t="shared" si="34"/>
        <v>7.6803710330225844E-2</v>
      </c>
      <c r="AY125" s="36">
        <f t="shared" si="34"/>
        <v>7.6296289934210115E-2</v>
      </c>
      <c r="AZ125" s="36">
        <f t="shared" si="34"/>
        <v>7.5818918442193878E-2</v>
      </c>
      <c r="BA125" s="36">
        <f t="shared" si="34"/>
        <v>7.5760677323223835E-2</v>
      </c>
      <c r="BB125" s="36">
        <f t="shared" si="34"/>
        <v>7.5809572211326767E-2</v>
      </c>
      <c r="BC125" s="36">
        <f t="shared" si="34"/>
        <v>7.5691378401139375E-2</v>
      </c>
      <c r="BD125" s="36">
        <f t="shared" si="34"/>
        <v>7.6186650439424214E-2</v>
      </c>
      <c r="BE125" s="36">
        <f t="shared" si="34"/>
        <v>7.6547510836547747E-2</v>
      </c>
      <c r="BF125" s="36">
        <f t="shared" si="34"/>
        <v>7.6319761123082558E-2</v>
      </c>
      <c r="BG125" s="36">
        <f t="shared" si="34"/>
        <v>7.6830896478041505E-2</v>
      </c>
    </row>
    <row r="126" spans="2:59" s="7" customFormat="1" x14ac:dyDescent="0.3">
      <c r="B126" s="1" t="s">
        <v>38</v>
      </c>
      <c r="C126" s="36">
        <f t="shared" si="34"/>
        <v>1.6338473516414879E-2</v>
      </c>
      <c r="D126" s="36">
        <f t="shared" si="34"/>
        <v>1.328397347905194E-2</v>
      </c>
      <c r="E126" s="36">
        <f t="shared" si="34"/>
        <v>1.3379695306154356E-2</v>
      </c>
      <c r="F126" s="36">
        <f t="shared" si="34"/>
        <v>1.3446133850978158E-2</v>
      </c>
      <c r="G126" s="36">
        <f t="shared" si="34"/>
        <v>1.3539067793285346E-2</v>
      </c>
      <c r="H126" s="36">
        <f t="shared" si="34"/>
        <v>1.3655656474405104E-2</v>
      </c>
      <c r="I126" s="36">
        <f t="shared" si="34"/>
        <v>1.3675884198995536E-2</v>
      </c>
      <c r="J126" s="36">
        <f t="shared" si="34"/>
        <v>1.3717324009925565E-2</v>
      </c>
      <c r="K126" s="36">
        <f t="shared" si="34"/>
        <v>1.3739429995130234E-2</v>
      </c>
      <c r="L126" s="36">
        <f t="shared" si="34"/>
        <v>1.374697088251509E-2</v>
      </c>
      <c r="M126" s="36">
        <f t="shared" si="34"/>
        <v>1.3745023790205896E-2</v>
      </c>
      <c r="N126" s="36">
        <f t="shared" si="34"/>
        <v>1.3699651024203072E-2</v>
      </c>
      <c r="O126" s="36">
        <f t="shared" si="34"/>
        <v>1.3834813628329052E-2</v>
      </c>
      <c r="P126" s="36">
        <f t="shared" si="34"/>
        <v>1.3896919530566701E-2</v>
      </c>
      <c r="Q126" s="36">
        <f t="shared" si="34"/>
        <v>1.3969867370953945E-2</v>
      </c>
      <c r="R126" s="36">
        <f t="shared" si="34"/>
        <v>1.4126563743250165E-2</v>
      </c>
      <c r="S126" s="36">
        <f t="shared" si="34"/>
        <v>1.4248921054200244E-2</v>
      </c>
      <c r="T126" s="36">
        <f t="shared" si="34"/>
        <v>1.4398010108900152E-2</v>
      </c>
      <c r="U126" s="36">
        <f t="shared" si="34"/>
        <v>1.4403993515054721E-2</v>
      </c>
      <c r="V126" s="36">
        <f t="shared" si="34"/>
        <v>1.4424985432547988E-2</v>
      </c>
      <c r="W126" s="36">
        <f t="shared" si="34"/>
        <v>1.4497830143058391E-2</v>
      </c>
      <c r="X126" s="36">
        <f t="shared" si="34"/>
        <v>1.4607740189792476E-2</v>
      </c>
      <c r="Y126" s="36">
        <f t="shared" si="34"/>
        <v>1.4671453417677926E-2</v>
      </c>
      <c r="Z126" s="36">
        <f t="shared" si="34"/>
        <v>1.4535429231869495E-2</v>
      </c>
      <c r="AA126" s="36">
        <f t="shared" si="34"/>
        <v>1.4271469243900792E-2</v>
      </c>
      <c r="AB126" s="36">
        <f t="shared" si="34"/>
        <v>1.4258350180491344E-2</v>
      </c>
      <c r="AC126" s="36">
        <f t="shared" si="34"/>
        <v>1.4279029093716474E-2</v>
      </c>
      <c r="AD126" s="36">
        <f t="shared" si="34"/>
        <v>1.4291016397558988E-2</v>
      </c>
      <c r="AE126" s="36">
        <f t="shared" si="34"/>
        <v>1.4307051707178919E-2</v>
      </c>
      <c r="AF126" s="36">
        <f t="shared" si="34"/>
        <v>1.443895627431642E-2</v>
      </c>
      <c r="AG126" s="36">
        <f t="shared" si="34"/>
        <v>1.4493680295313588E-2</v>
      </c>
      <c r="AH126" s="36">
        <f t="shared" si="34"/>
        <v>1.4476107489077532E-2</v>
      </c>
      <c r="AI126" s="36">
        <f t="shared" si="34"/>
        <v>1.4468299360000778E-2</v>
      </c>
      <c r="AJ126" s="36">
        <f t="shared" si="34"/>
        <v>1.4484572079779549E-2</v>
      </c>
      <c r="AK126" s="36">
        <f t="shared" si="34"/>
        <v>1.450248513499657E-2</v>
      </c>
      <c r="AL126" s="36">
        <f t="shared" si="34"/>
        <v>1.4543186970384866E-2</v>
      </c>
      <c r="AM126" s="36">
        <f t="shared" si="34"/>
        <v>1.456128687556211E-2</v>
      </c>
      <c r="AN126" s="36">
        <f t="shared" si="34"/>
        <v>1.4577630542789773E-2</v>
      </c>
      <c r="AO126" s="36">
        <f t="shared" si="34"/>
        <v>1.4704165426431654E-2</v>
      </c>
      <c r="AP126" s="36">
        <f t="shared" si="34"/>
        <v>1.4746807501581648E-2</v>
      </c>
      <c r="AQ126" s="36">
        <f t="shared" si="34"/>
        <v>1.47590941540409E-2</v>
      </c>
      <c r="AR126" s="36">
        <f t="shared" si="34"/>
        <v>1.4866284200812414E-2</v>
      </c>
      <c r="AS126" s="36">
        <f t="shared" si="34"/>
        <v>1.478117024056823E-2</v>
      </c>
      <c r="AT126" s="36">
        <f t="shared" si="34"/>
        <v>9.9387077497219527E-3</v>
      </c>
      <c r="AU126" s="36">
        <f t="shared" si="34"/>
        <v>9.9708639160174615E-3</v>
      </c>
      <c r="AV126" s="36">
        <f t="shared" si="34"/>
        <v>9.8781535386134323E-3</v>
      </c>
      <c r="AW126" s="36">
        <f t="shared" si="34"/>
        <v>9.7848458072178832E-3</v>
      </c>
      <c r="AX126" s="36">
        <f t="shared" si="34"/>
        <v>9.6869521513745071E-3</v>
      </c>
      <c r="AY126" s="36">
        <f t="shared" si="34"/>
        <v>9.6388775125714667E-3</v>
      </c>
      <c r="AZ126" s="36">
        <f t="shared" si="34"/>
        <v>9.6160317449476458E-3</v>
      </c>
      <c r="BA126" s="36">
        <f t="shared" si="34"/>
        <v>9.5714987111784541E-3</v>
      </c>
      <c r="BB126" s="36">
        <f t="shared" si="34"/>
        <v>9.4794402183566908E-3</v>
      </c>
      <c r="BC126" s="36">
        <f t="shared" si="34"/>
        <v>9.4343341327718343E-3</v>
      </c>
      <c r="BD126" s="36">
        <f t="shared" si="34"/>
        <v>9.3894392081261026E-3</v>
      </c>
      <c r="BE126" s="36">
        <f t="shared" si="34"/>
        <v>9.3793382950610148E-3</v>
      </c>
      <c r="BF126" s="36">
        <f t="shared" si="34"/>
        <v>9.3550647779954473E-3</v>
      </c>
      <c r="BG126" s="36">
        <f t="shared" si="34"/>
        <v>9.3306826054213969E-3</v>
      </c>
    </row>
    <row r="127" spans="2:59" s="7" customFormat="1" x14ac:dyDescent="0.3"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59" s="7" customFormat="1" x14ac:dyDescent="0.3">
      <c r="B128" s="1" t="s">
        <v>39</v>
      </c>
      <c r="C128" s="35">
        <f t="shared" ref="C128:AY128" si="35">C57/C$4</f>
        <v>9.6613910380578191E-3</v>
      </c>
      <c r="D128" s="35">
        <f t="shared" si="35"/>
        <v>9.6134683360844866E-3</v>
      </c>
      <c r="E128" s="35">
        <f t="shared" si="35"/>
        <v>9.5148173507255806E-3</v>
      </c>
      <c r="F128" s="35">
        <f t="shared" si="35"/>
        <v>9.5002431313501237E-3</v>
      </c>
      <c r="G128" s="35">
        <f t="shared" si="35"/>
        <v>9.3964371501483197E-3</v>
      </c>
      <c r="H128" s="35">
        <f t="shared" si="35"/>
        <v>9.3253835848422454E-3</v>
      </c>
      <c r="I128" s="35">
        <f t="shared" si="35"/>
        <v>9.3026438662685128E-3</v>
      </c>
      <c r="J128" s="35">
        <f t="shared" si="35"/>
        <v>9.284179580041409E-3</v>
      </c>
      <c r="K128" s="35">
        <f t="shared" si="35"/>
        <v>9.2466124988659359E-3</v>
      </c>
      <c r="L128" s="35">
        <f t="shared" si="35"/>
        <v>9.22720520621244E-3</v>
      </c>
      <c r="M128" s="35">
        <f t="shared" si="35"/>
        <v>9.0709731453102391E-3</v>
      </c>
      <c r="N128" s="35">
        <f t="shared" si="35"/>
        <v>8.9101185447211899E-3</v>
      </c>
      <c r="O128" s="35">
        <f t="shared" si="35"/>
        <v>8.6370505659913218E-3</v>
      </c>
      <c r="P128" s="35">
        <f t="shared" si="35"/>
        <v>8.8346536312136122E-3</v>
      </c>
      <c r="Q128" s="35">
        <f t="shared" si="35"/>
        <v>8.9748058611468558E-3</v>
      </c>
      <c r="R128" s="35">
        <f t="shared" si="35"/>
        <v>9.0677594248604037E-3</v>
      </c>
      <c r="S128" s="35">
        <f t="shared" si="35"/>
        <v>9.1311251412219008E-3</v>
      </c>
      <c r="T128" s="35">
        <f t="shared" si="35"/>
        <v>9.1816705770161634E-3</v>
      </c>
      <c r="U128" s="35">
        <f t="shared" si="35"/>
        <v>9.2188576088825559E-3</v>
      </c>
      <c r="V128" s="35">
        <f t="shared" si="35"/>
        <v>9.3047923481570493E-3</v>
      </c>
      <c r="W128" s="35">
        <f t="shared" si="35"/>
        <v>9.4030143437711412E-3</v>
      </c>
      <c r="X128" s="35">
        <f t="shared" si="35"/>
        <v>9.5853094808086483E-3</v>
      </c>
      <c r="Y128" s="35">
        <f t="shared" si="35"/>
        <v>9.8482356053454425E-3</v>
      </c>
      <c r="Z128" s="35">
        <f t="shared" si="35"/>
        <v>9.978480131282946E-3</v>
      </c>
      <c r="AA128" s="35">
        <f t="shared" si="35"/>
        <v>9.9523311049628076E-3</v>
      </c>
      <c r="AB128" s="35">
        <f t="shared" si="35"/>
        <v>1.0138102009416009E-2</v>
      </c>
      <c r="AC128" s="35">
        <f t="shared" si="35"/>
        <v>1.0222778756039427E-2</v>
      </c>
      <c r="AD128" s="35">
        <f t="shared" si="35"/>
        <v>1.0268151022404711E-2</v>
      </c>
      <c r="AE128" s="35">
        <f t="shared" si="35"/>
        <v>1.0254610223444541E-2</v>
      </c>
      <c r="AF128" s="35">
        <f t="shared" si="35"/>
        <v>1.0275235693601364E-2</v>
      </c>
      <c r="AG128" s="35">
        <f t="shared" si="35"/>
        <v>1.0393046235848268E-2</v>
      </c>
      <c r="AH128" s="35">
        <f t="shared" si="35"/>
        <v>1.0414395911583262E-2</v>
      </c>
      <c r="AI128" s="35">
        <f t="shared" si="35"/>
        <v>1.0228773648607923E-2</v>
      </c>
      <c r="AJ128" s="35">
        <f t="shared" si="35"/>
        <v>1.0360394820095806E-2</v>
      </c>
      <c r="AK128" s="35">
        <f t="shared" si="35"/>
        <v>1.0522818246248313E-2</v>
      </c>
      <c r="AL128" s="35">
        <f t="shared" si="35"/>
        <v>1.0743819222497931E-2</v>
      </c>
      <c r="AM128" s="35">
        <f t="shared" si="35"/>
        <v>1.08812835995698E-2</v>
      </c>
      <c r="AN128" s="35">
        <f t="shared" si="35"/>
        <v>1.1120950581188878E-2</v>
      </c>
      <c r="AO128" s="35">
        <f t="shared" si="35"/>
        <v>1.1316761017261054E-2</v>
      </c>
      <c r="AP128" s="35">
        <f t="shared" si="35"/>
        <v>1.0917786924086003E-2</v>
      </c>
      <c r="AQ128" s="35">
        <f t="shared" si="35"/>
        <v>1.0725533419153067E-2</v>
      </c>
      <c r="AR128" s="35">
        <f t="shared" si="35"/>
        <v>1.0586486336242091E-2</v>
      </c>
      <c r="AS128" s="35">
        <f t="shared" si="35"/>
        <v>1.0411493838891008E-2</v>
      </c>
      <c r="AT128" s="35">
        <f t="shared" si="35"/>
        <v>1.0273453763078593E-2</v>
      </c>
      <c r="AU128" s="35">
        <f t="shared" si="35"/>
        <v>1.0017709586035954E-2</v>
      </c>
      <c r="AV128" s="35">
        <f t="shared" si="35"/>
        <v>1.0047346110447218E-2</v>
      </c>
      <c r="AW128" s="35">
        <f t="shared" si="35"/>
        <v>9.9290511796110287E-3</v>
      </c>
      <c r="AX128" s="35">
        <f t="shared" si="35"/>
        <v>9.8151869955938071E-3</v>
      </c>
      <c r="AY128" s="35">
        <f t="shared" si="35"/>
        <v>9.7585749189763992E-3</v>
      </c>
      <c r="AZ128" s="35">
        <f>AZ57/AZ$4</f>
        <v>9.5894450114885049E-3</v>
      </c>
      <c r="BA128" s="35">
        <f>BA57/BA$4</f>
        <v>9.5544154795304641E-3</v>
      </c>
      <c r="BB128" s="35">
        <f>BB57/BB$4</f>
        <v>9.5049067105814292E-3</v>
      </c>
      <c r="BC128" s="35">
        <f>BC57/BC$4</f>
        <v>9.6041814427477792E-3</v>
      </c>
      <c r="BD128" s="35">
        <f>BD57/BD$4</f>
        <v>9.5994728597106945E-3</v>
      </c>
      <c r="BE128" s="35">
        <f t="shared" ref="BE128:BG128" si="36">BE57/BE$4</f>
        <v>9.4185860945726323E-3</v>
      </c>
      <c r="BF128" s="35">
        <f t="shared" si="36"/>
        <v>9.2906362861747763E-3</v>
      </c>
      <c r="BG128" s="35">
        <f t="shared" si="36"/>
        <v>9.131284665049243E-3</v>
      </c>
    </row>
    <row r="129" spans="2:59" s="7" customFormat="1" x14ac:dyDescent="0.3"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59" s="7" customFormat="1" x14ac:dyDescent="0.3">
      <c r="B130" s="1" t="s">
        <v>40</v>
      </c>
      <c r="C130" s="35">
        <f t="shared" ref="C130:BG133" si="37">C59/C$4</f>
        <v>0.36145821441016734</v>
      </c>
      <c r="D130" s="35">
        <f t="shared" si="37"/>
        <v>0.3618895069004327</v>
      </c>
      <c r="E130" s="35">
        <f t="shared" si="37"/>
        <v>0.36174138496079533</v>
      </c>
      <c r="F130" s="35">
        <f t="shared" si="37"/>
        <v>0.36206609962106884</v>
      </c>
      <c r="G130" s="35">
        <f t="shared" si="37"/>
        <v>0.36326385451040344</v>
      </c>
      <c r="H130" s="35">
        <f t="shared" si="37"/>
        <v>0.36385357704805538</v>
      </c>
      <c r="I130" s="35">
        <f t="shared" si="37"/>
        <v>0.36355856415947291</v>
      </c>
      <c r="J130" s="35">
        <f t="shared" si="37"/>
        <v>0.36265377072202815</v>
      </c>
      <c r="K130" s="35">
        <f t="shared" si="37"/>
        <v>0.36317455257901321</v>
      </c>
      <c r="L130" s="35">
        <f t="shared" si="37"/>
        <v>0.36314534177847929</v>
      </c>
      <c r="M130" s="35">
        <f t="shared" si="37"/>
        <v>0.36298589679062054</v>
      </c>
      <c r="N130" s="35">
        <f t="shared" si="37"/>
        <v>0.36544262894180451</v>
      </c>
      <c r="O130" s="35">
        <f t="shared" si="37"/>
        <v>0.37264440592716797</v>
      </c>
      <c r="P130" s="35">
        <f t="shared" si="37"/>
        <v>0.37695387200161412</v>
      </c>
      <c r="Q130" s="35">
        <f t="shared" si="37"/>
        <v>0.37969258661312055</v>
      </c>
      <c r="R130" s="35">
        <f t="shared" si="37"/>
        <v>0.3826099274263432</v>
      </c>
      <c r="S130" s="35">
        <f t="shared" si="37"/>
        <v>0.38761461742047471</v>
      </c>
      <c r="T130" s="35">
        <f t="shared" si="37"/>
        <v>0.39197044826484351</v>
      </c>
      <c r="U130" s="35">
        <f t="shared" si="37"/>
        <v>0.39558985932874152</v>
      </c>
      <c r="V130" s="35">
        <f t="shared" si="37"/>
        <v>0.40062691411278306</v>
      </c>
      <c r="W130" s="35">
        <f t="shared" si="37"/>
        <v>0.403415109152715</v>
      </c>
      <c r="X130" s="35">
        <f t="shared" si="37"/>
        <v>0.40550427102870029</v>
      </c>
      <c r="Y130" s="35">
        <f t="shared" si="37"/>
        <v>0.40778017730222449</v>
      </c>
      <c r="Z130" s="35">
        <f t="shared" si="37"/>
        <v>0.40953538920204985</v>
      </c>
      <c r="AA130" s="35">
        <f t="shared" si="37"/>
        <v>0.40585779806654204</v>
      </c>
      <c r="AB130" s="35">
        <f t="shared" si="37"/>
        <v>0.4030447757500602</v>
      </c>
      <c r="AC130" s="35">
        <f t="shared" si="37"/>
        <v>0.40186819607020341</v>
      </c>
      <c r="AD130" s="35">
        <f t="shared" si="37"/>
        <v>0.39971872472147002</v>
      </c>
      <c r="AE130" s="35">
        <f t="shared" si="37"/>
        <v>0.40055869893646767</v>
      </c>
      <c r="AF130" s="35">
        <f t="shared" si="37"/>
        <v>0.40049326607330288</v>
      </c>
      <c r="AG130" s="35">
        <f t="shared" si="37"/>
        <v>0.39970428789688633</v>
      </c>
      <c r="AH130" s="35">
        <f t="shared" si="37"/>
        <v>0.39814269772806354</v>
      </c>
      <c r="AI130" s="35">
        <f t="shared" si="37"/>
        <v>0.39707373866170564</v>
      </c>
      <c r="AJ130" s="35">
        <f t="shared" si="37"/>
        <v>0.3969001075132268</v>
      </c>
      <c r="AK130" s="35">
        <f t="shared" si="37"/>
        <v>0.39519917018384487</v>
      </c>
      <c r="AL130" s="35">
        <f t="shared" si="37"/>
        <v>0.39498404701066042</v>
      </c>
      <c r="AM130" s="35">
        <f t="shared" si="37"/>
        <v>0.39350180572064108</v>
      </c>
      <c r="AN130" s="35">
        <f t="shared" si="37"/>
        <v>0.39203118138166182</v>
      </c>
      <c r="AO130" s="35">
        <f t="shared" si="37"/>
        <v>0.39065069276054087</v>
      </c>
      <c r="AP130" s="35">
        <f t="shared" si="37"/>
        <v>0.38907201842891381</v>
      </c>
      <c r="AQ130" s="35">
        <f t="shared" si="37"/>
        <v>0.3877683056806206</v>
      </c>
      <c r="AR130" s="35">
        <f t="shared" si="37"/>
        <v>0.38643864137456663</v>
      </c>
      <c r="AS130" s="35">
        <f t="shared" si="37"/>
        <v>0.38517589756382581</v>
      </c>
      <c r="AT130" s="35">
        <f t="shared" si="37"/>
        <v>0.38376819400205187</v>
      </c>
      <c r="AU130" s="35">
        <f t="shared" si="37"/>
        <v>0.38311678556583678</v>
      </c>
      <c r="AV130" s="35">
        <f t="shared" si="37"/>
        <v>0.38138116110079096</v>
      </c>
      <c r="AW130" s="35">
        <f t="shared" si="37"/>
        <v>0.37924538949219649</v>
      </c>
      <c r="AX130" s="35">
        <f t="shared" si="37"/>
        <v>0.37790848682714545</v>
      </c>
      <c r="AY130" s="35">
        <f t="shared" si="37"/>
        <v>0.37650061009934366</v>
      </c>
      <c r="AZ130" s="35">
        <f t="shared" si="37"/>
        <v>0.37584334053384727</v>
      </c>
      <c r="BA130" s="35">
        <f t="shared" si="37"/>
        <v>0.3755375311382454</v>
      </c>
      <c r="BB130" s="35">
        <f t="shared" si="37"/>
        <v>0.37457723912867663</v>
      </c>
      <c r="BC130" s="35">
        <f t="shared" si="37"/>
        <v>0.37405916236967057</v>
      </c>
      <c r="BD130" s="35">
        <f t="shared" si="37"/>
        <v>0.37317545719065426</v>
      </c>
      <c r="BE130" s="35">
        <f t="shared" si="37"/>
        <v>0.37242072347596566</v>
      </c>
      <c r="BF130" s="35">
        <f t="shared" si="37"/>
        <v>0.37152712772636826</v>
      </c>
      <c r="BG130" s="35">
        <f t="shared" si="37"/>
        <v>0.37034672596867463</v>
      </c>
    </row>
    <row r="131" spans="2:59" s="7" customFormat="1" x14ac:dyDescent="0.3">
      <c r="B131" s="1" t="s">
        <v>41</v>
      </c>
      <c r="C131" s="35">
        <f t="shared" si="37"/>
        <v>0.15693780031010898</v>
      </c>
      <c r="D131" s="35">
        <f t="shared" si="37"/>
        <v>0.15706843940579882</v>
      </c>
      <c r="E131" s="35">
        <f t="shared" si="37"/>
        <v>0.15673231815437769</v>
      </c>
      <c r="F131" s="35">
        <f t="shared" si="37"/>
        <v>0.15703987100096028</v>
      </c>
      <c r="G131" s="35">
        <f t="shared" si="37"/>
        <v>0.15751853268754512</v>
      </c>
      <c r="H131" s="35">
        <f t="shared" si="37"/>
        <v>0.15759193214261555</v>
      </c>
      <c r="I131" s="35">
        <f t="shared" si="37"/>
        <v>0.15734166758123419</v>
      </c>
      <c r="J131" s="35">
        <f t="shared" si="37"/>
        <v>0.15676038634219958</v>
      </c>
      <c r="K131" s="35">
        <f t="shared" si="37"/>
        <v>0.15647210601359818</v>
      </c>
      <c r="L131" s="35">
        <f t="shared" si="37"/>
        <v>0.15621820457360117</v>
      </c>
      <c r="M131" s="35">
        <f t="shared" si="37"/>
        <v>0.15607460132574039</v>
      </c>
      <c r="N131" s="35">
        <f t="shared" si="37"/>
        <v>0.15748867547466638</v>
      </c>
      <c r="O131" s="35">
        <f t="shared" si="37"/>
        <v>0.16118547575908093</v>
      </c>
      <c r="P131" s="35">
        <f t="shared" si="37"/>
        <v>0.16353552834776214</v>
      </c>
      <c r="Q131" s="35">
        <f t="shared" si="37"/>
        <v>0.16560159691457896</v>
      </c>
      <c r="R131" s="35">
        <f t="shared" si="37"/>
        <v>0.16691001281735815</v>
      </c>
      <c r="S131" s="35">
        <f t="shared" si="37"/>
        <v>0.16904095282025308</v>
      </c>
      <c r="T131" s="35">
        <f t="shared" si="37"/>
        <v>0.16977871680774134</v>
      </c>
      <c r="U131" s="35">
        <f t="shared" si="37"/>
        <v>0.17119395122041955</v>
      </c>
      <c r="V131" s="35">
        <f t="shared" si="37"/>
        <v>0.17323899823195069</v>
      </c>
      <c r="W131" s="35">
        <f t="shared" si="37"/>
        <v>0.17417853003873324</v>
      </c>
      <c r="X131" s="35">
        <f t="shared" si="37"/>
        <v>0.17469717963097728</v>
      </c>
      <c r="Y131" s="35">
        <f t="shared" si="37"/>
        <v>0.17546670586917176</v>
      </c>
      <c r="Z131" s="35">
        <f t="shared" si="37"/>
        <v>0.17645665794947796</v>
      </c>
      <c r="AA131" s="35">
        <f t="shared" si="37"/>
        <v>0.17456544049182127</v>
      </c>
      <c r="AB131" s="35">
        <f t="shared" si="37"/>
        <v>0.17341608906279851</v>
      </c>
      <c r="AC131" s="35">
        <f t="shared" si="37"/>
        <v>0.17301461293532869</v>
      </c>
      <c r="AD131" s="35">
        <f t="shared" si="37"/>
        <v>0.17158906327886486</v>
      </c>
      <c r="AE131" s="35">
        <f t="shared" si="37"/>
        <v>0.17153182167562867</v>
      </c>
      <c r="AF131" s="35">
        <f t="shared" si="37"/>
        <v>0.17101105484448789</v>
      </c>
      <c r="AG131" s="35">
        <f t="shared" si="37"/>
        <v>0.17020279906335839</v>
      </c>
      <c r="AH131" s="35">
        <f t="shared" si="37"/>
        <v>0.16913060807468325</v>
      </c>
      <c r="AI131" s="35">
        <f t="shared" si="37"/>
        <v>0.16841420790301975</v>
      </c>
      <c r="AJ131" s="35">
        <f t="shared" si="37"/>
        <v>0.1681940965425591</v>
      </c>
      <c r="AK131" s="35">
        <f t="shared" si="37"/>
        <v>0.16725891742631691</v>
      </c>
      <c r="AL131" s="35">
        <f t="shared" si="37"/>
        <v>0.16724246649356073</v>
      </c>
      <c r="AM131" s="35">
        <f t="shared" si="37"/>
        <v>0.16641625394298903</v>
      </c>
      <c r="AN131" s="35">
        <f t="shared" si="37"/>
        <v>0.16557608326913764</v>
      </c>
      <c r="AO131" s="35">
        <f t="shared" si="37"/>
        <v>0.16486150166222846</v>
      </c>
      <c r="AP131" s="35">
        <f t="shared" si="37"/>
        <v>0.16379046199348485</v>
      </c>
      <c r="AQ131" s="35">
        <f t="shared" si="37"/>
        <v>0.16268593629364678</v>
      </c>
      <c r="AR131" s="35">
        <f t="shared" si="37"/>
        <v>0.16177520617893856</v>
      </c>
      <c r="AS131" s="35">
        <f t="shared" si="37"/>
        <v>0.16096785929191904</v>
      </c>
      <c r="AT131" s="35">
        <f t="shared" si="37"/>
        <v>0.16003831106692831</v>
      </c>
      <c r="AU131" s="35">
        <f t="shared" si="37"/>
        <v>0.15933742820552191</v>
      </c>
      <c r="AV131" s="35">
        <f t="shared" si="37"/>
        <v>0.15833159868008298</v>
      </c>
      <c r="AW131" s="35">
        <f t="shared" si="37"/>
        <v>0.15722561896356649</v>
      </c>
      <c r="AX131" s="35">
        <f t="shared" si="37"/>
        <v>0.15662329343086803</v>
      </c>
      <c r="AY131" s="35">
        <f t="shared" si="37"/>
        <v>0.1558816375998231</v>
      </c>
      <c r="AZ131" s="35">
        <f t="shared" si="37"/>
        <v>0.15534696783305421</v>
      </c>
      <c r="BA131" s="35">
        <f t="shared" si="37"/>
        <v>0.15491205433604108</v>
      </c>
      <c r="BB131" s="35">
        <f t="shared" si="37"/>
        <v>0.15426193798483659</v>
      </c>
      <c r="BC131" s="35">
        <f t="shared" si="37"/>
        <v>0.15370864743050233</v>
      </c>
      <c r="BD131" s="35">
        <f t="shared" si="37"/>
        <v>0.15302457054455901</v>
      </c>
      <c r="BE131" s="35">
        <f t="shared" si="37"/>
        <v>0.15239248089473964</v>
      </c>
      <c r="BF131" s="35">
        <f t="shared" si="37"/>
        <v>0.15166125266588165</v>
      </c>
      <c r="BG131" s="35">
        <f t="shared" si="37"/>
        <v>0.15085143652329994</v>
      </c>
    </row>
    <row r="132" spans="2:59" s="7" customFormat="1" x14ac:dyDescent="0.3">
      <c r="B132" s="1" t="s">
        <v>42</v>
      </c>
      <c r="C132" s="35">
        <f t="shared" si="37"/>
        <v>0.10591413462352209</v>
      </c>
      <c r="D132" s="35">
        <f t="shared" si="37"/>
        <v>0.10626214100053043</v>
      </c>
      <c r="E132" s="35">
        <f t="shared" si="37"/>
        <v>0.10637219027433913</v>
      </c>
      <c r="F132" s="35">
        <f t="shared" si="37"/>
        <v>0.10655007861107105</v>
      </c>
      <c r="G132" s="35">
        <f t="shared" si="37"/>
        <v>0.10731891628852383</v>
      </c>
      <c r="H132" s="35">
        <f t="shared" si="37"/>
        <v>0.1078925259413178</v>
      </c>
      <c r="I132" s="35">
        <f t="shared" si="37"/>
        <v>0.1077871020082353</v>
      </c>
      <c r="J132" s="35">
        <f t="shared" si="37"/>
        <v>0.10738949869814531</v>
      </c>
      <c r="K132" s="35">
        <f t="shared" si="37"/>
        <v>0.10830905710342481</v>
      </c>
      <c r="L132" s="35">
        <f t="shared" si="37"/>
        <v>0.10830572162451402</v>
      </c>
      <c r="M132" s="35">
        <f t="shared" si="37"/>
        <v>0.10837396441981709</v>
      </c>
      <c r="N132" s="35">
        <f t="shared" si="37"/>
        <v>0.10926389316348656</v>
      </c>
      <c r="O132" s="35">
        <f t="shared" si="37"/>
        <v>0.11156438639309421</v>
      </c>
      <c r="P132" s="35">
        <f t="shared" si="37"/>
        <v>0.11275318041346345</v>
      </c>
      <c r="Q132" s="35">
        <f t="shared" si="37"/>
        <v>0.11431888968505681</v>
      </c>
      <c r="R132" s="35">
        <f t="shared" si="37"/>
        <v>0.11633042661116247</v>
      </c>
      <c r="S132" s="35">
        <f t="shared" si="37"/>
        <v>0.11903829121315014</v>
      </c>
      <c r="T132" s="35">
        <f t="shared" si="37"/>
        <v>0.12271971978385288</v>
      </c>
      <c r="U132" s="35">
        <f t="shared" si="37"/>
        <v>0.12521695144075085</v>
      </c>
      <c r="V132" s="35">
        <f t="shared" si="37"/>
        <v>0.12833387328396131</v>
      </c>
      <c r="W132" s="35">
        <f t="shared" si="37"/>
        <v>0.13061044861547444</v>
      </c>
      <c r="X132" s="35">
        <f t="shared" si="37"/>
        <v>0.13207882497481449</v>
      </c>
      <c r="Y132" s="35">
        <f t="shared" si="37"/>
        <v>0.13383499668802781</v>
      </c>
      <c r="Z132" s="35">
        <f t="shared" si="37"/>
        <v>0.13584656439193107</v>
      </c>
      <c r="AA132" s="35">
        <f t="shared" si="37"/>
        <v>0.13514891114999977</v>
      </c>
      <c r="AB132" s="35">
        <f t="shared" si="37"/>
        <v>0.13433323249470747</v>
      </c>
      <c r="AC132" s="35">
        <f t="shared" si="37"/>
        <v>0.13451729844120033</v>
      </c>
      <c r="AD132" s="35">
        <f t="shared" si="37"/>
        <v>0.13434116275747923</v>
      </c>
      <c r="AE132" s="35">
        <f t="shared" si="37"/>
        <v>0.13589341020567938</v>
      </c>
      <c r="AF132" s="35">
        <f t="shared" si="37"/>
        <v>0.13680941937738153</v>
      </c>
      <c r="AG132" s="35">
        <f t="shared" si="37"/>
        <v>0.13739834896455466</v>
      </c>
      <c r="AH132" s="35">
        <f t="shared" si="37"/>
        <v>0.13745339977924778</v>
      </c>
      <c r="AI132" s="35">
        <f t="shared" si="37"/>
        <v>0.13757717086982288</v>
      </c>
      <c r="AJ132" s="35">
        <f t="shared" si="37"/>
        <v>0.1377291473387619</v>
      </c>
      <c r="AK132" s="35">
        <f t="shared" si="37"/>
        <v>0.13735555519720943</v>
      </c>
      <c r="AL132" s="35">
        <f t="shared" si="37"/>
        <v>0.13756889180602</v>
      </c>
      <c r="AM132" s="35">
        <f t="shared" si="37"/>
        <v>0.13700369035424423</v>
      </c>
      <c r="AN132" s="35">
        <f t="shared" si="37"/>
        <v>0.13638895512980506</v>
      </c>
      <c r="AO132" s="35">
        <f t="shared" si="37"/>
        <v>0.13576482986332472</v>
      </c>
      <c r="AP132" s="35">
        <f t="shared" si="37"/>
        <v>0.13509996439113012</v>
      </c>
      <c r="AQ132" s="35">
        <f t="shared" si="37"/>
        <v>0.13487593241065063</v>
      </c>
      <c r="AR132" s="35">
        <f t="shared" si="37"/>
        <v>0.1343889194107164</v>
      </c>
      <c r="AS132" s="35">
        <f t="shared" si="37"/>
        <v>0.1337863662148063</v>
      </c>
      <c r="AT132" s="35">
        <f t="shared" si="37"/>
        <v>0.13308482722608531</v>
      </c>
      <c r="AU132" s="35">
        <f t="shared" si="37"/>
        <v>0.13300130525980181</v>
      </c>
      <c r="AV132" s="35">
        <f t="shared" si="37"/>
        <v>0.13223900835916996</v>
      </c>
      <c r="AW132" s="35">
        <f t="shared" si="37"/>
        <v>0.13139240569147659</v>
      </c>
      <c r="AX132" s="35">
        <f t="shared" si="37"/>
        <v>0.13079343195523471</v>
      </c>
      <c r="AY132" s="35">
        <f t="shared" si="37"/>
        <v>0.12999506027532398</v>
      </c>
      <c r="AZ132" s="35">
        <f t="shared" si="37"/>
        <v>0.12977713062025484</v>
      </c>
      <c r="BA132" s="35">
        <f t="shared" si="37"/>
        <v>0.12962029036280989</v>
      </c>
      <c r="BB132" s="35">
        <f t="shared" si="37"/>
        <v>0.12909875201950194</v>
      </c>
      <c r="BC132" s="35">
        <f t="shared" si="37"/>
        <v>0.12888566993566369</v>
      </c>
      <c r="BD132" s="35">
        <f t="shared" si="37"/>
        <v>0.1284766511749226</v>
      </c>
      <c r="BE132" s="35">
        <f t="shared" si="37"/>
        <v>0.12812771523128616</v>
      </c>
      <c r="BF132" s="35">
        <f t="shared" si="37"/>
        <v>0.12780613969148585</v>
      </c>
      <c r="BG132" s="35">
        <f t="shared" si="37"/>
        <v>0.12745383755298642</v>
      </c>
    </row>
    <row r="133" spans="2:59" s="7" customFormat="1" x14ac:dyDescent="0.3">
      <c r="B133" s="1" t="s">
        <v>43</v>
      </c>
      <c r="C133" s="35">
        <f t="shared" si="37"/>
        <v>9.8606279476536315E-2</v>
      </c>
      <c r="D133" s="35">
        <f t="shared" si="37"/>
        <v>9.8558926494103499E-2</v>
      </c>
      <c r="E133" s="35">
        <f t="shared" si="37"/>
        <v>9.8636876532078505E-2</v>
      </c>
      <c r="F133" s="35">
        <f t="shared" si="37"/>
        <v>9.8476150009037533E-2</v>
      </c>
      <c r="G133" s="35">
        <f t="shared" si="37"/>
        <v>9.8426405534334502E-2</v>
      </c>
      <c r="H133" s="35">
        <f t="shared" si="37"/>
        <v>9.8369118964122038E-2</v>
      </c>
      <c r="I133" s="35">
        <f t="shared" si="37"/>
        <v>9.8429794570003379E-2</v>
      </c>
      <c r="J133" s="35">
        <f t="shared" si="37"/>
        <v>9.8503885681683251E-2</v>
      </c>
      <c r="K133" s="35">
        <f t="shared" si="37"/>
        <v>9.8393389461990194E-2</v>
      </c>
      <c r="L133" s="35">
        <f t="shared" si="37"/>
        <v>9.8621415580364136E-2</v>
      </c>
      <c r="M133" s="35">
        <f t="shared" si="37"/>
        <v>9.8537331045063084E-2</v>
      </c>
      <c r="N133" s="35">
        <f t="shared" si="37"/>
        <v>9.8690060303651614E-2</v>
      </c>
      <c r="O133" s="35">
        <f t="shared" si="37"/>
        <v>9.989454377499285E-2</v>
      </c>
      <c r="P133" s="35">
        <f t="shared" si="37"/>
        <v>0.1006651632403885</v>
      </c>
      <c r="Q133" s="35">
        <f t="shared" si="37"/>
        <v>9.9772100013484757E-2</v>
      </c>
      <c r="R133" s="35">
        <f t="shared" si="37"/>
        <v>9.9369487997822553E-2</v>
      </c>
      <c r="S133" s="35">
        <f t="shared" si="37"/>
        <v>9.9535373387071455E-2</v>
      </c>
      <c r="T133" s="35">
        <f t="shared" si="37"/>
        <v>9.9472011673249289E-2</v>
      </c>
      <c r="U133" s="35">
        <f t="shared" si="37"/>
        <v>9.9178956667571108E-2</v>
      </c>
      <c r="V133" s="35">
        <f t="shared" si="37"/>
        <v>9.9054042596871048E-2</v>
      </c>
      <c r="W133" s="35">
        <f t="shared" si="37"/>
        <v>9.8626130498507283E-2</v>
      </c>
      <c r="X133" s="35">
        <f t="shared" si="37"/>
        <v>9.8728266422908537E-2</v>
      </c>
      <c r="Y133" s="35">
        <f t="shared" si="37"/>
        <v>9.8478474745024969E-2</v>
      </c>
      <c r="Z133" s="35">
        <f t="shared" si="37"/>
        <v>9.7232166860640803E-2</v>
      </c>
      <c r="AA133" s="35">
        <f t="shared" si="37"/>
        <v>9.6143446424721016E-2</v>
      </c>
      <c r="AB133" s="35">
        <f t="shared" si="37"/>
        <v>9.529545419255421E-2</v>
      </c>
      <c r="AC133" s="35">
        <f t="shared" si="37"/>
        <v>9.4336284693674458E-2</v>
      </c>
      <c r="AD133" s="35">
        <f t="shared" si="37"/>
        <v>9.3788498685125968E-2</v>
      </c>
      <c r="AE133" s="35">
        <f t="shared" si="37"/>
        <v>9.3133467055159624E-2</v>
      </c>
      <c r="AF133" s="35">
        <f t="shared" si="37"/>
        <v>9.2672791851433414E-2</v>
      </c>
      <c r="AG133" s="35">
        <f t="shared" si="37"/>
        <v>9.2103139868973269E-2</v>
      </c>
      <c r="AH133" s="35">
        <f t="shared" si="37"/>
        <v>9.1558689874132571E-2</v>
      </c>
      <c r="AI133" s="35">
        <f t="shared" si="37"/>
        <v>9.1082359888863026E-2</v>
      </c>
      <c r="AJ133" s="35">
        <f t="shared" si="37"/>
        <v>9.0976863631905797E-2</v>
      </c>
      <c r="AK133" s="35">
        <f t="shared" si="37"/>
        <v>9.0584697560318533E-2</v>
      </c>
      <c r="AL133" s="35">
        <f t="shared" si="37"/>
        <v>9.017268871107971E-2</v>
      </c>
      <c r="AM133" s="35">
        <f t="shared" si="37"/>
        <v>9.0081861423407752E-2</v>
      </c>
      <c r="AN133" s="35">
        <f t="shared" si="37"/>
        <v>9.0066142982719144E-2</v>
      </c>
      <c r="AO133" s="35">
        <f t="shared" si="37"/>
        <v>9.0024361234987707E-2</v>
      </c>
      <c r="AP133" s="35">
        <f t="shared" si="37"/>
        <v>9.0181592044298833E-2</v>
      </c>
      <c r="AQ133" s="35">
        <f t="shared" si="37"/>
        <v>9.0206436976323162E-2</v>
      </c>
      <c r="AR133" s="35">
        <f t="shared" si="37"/>
        <v>9.0274515784911649E-2</v>
      </c>
      <c r="AS133" s="35">
        <f t="shared" si="37"/>
        <v>9.0421672057100444E-2</v>
      </c>
      <c r="AT133" s="35">
        <f t="shared" si="37"/>
        <v>9.0645055709038233E-2</v>
      </c>
      <c r="AU133" s="35">
        <f t="shared" si="37"/>
        <v>9.0778052100513096E-2</v>
      </c>
      <c r="AV133" s="35">
        <f t="shared" si="37"/>
        <v>9.0810554061538026E-2</v>
      </c>
      <c r="AW133" s="35">
        <f t="shared" si="37"/>
        <v>9.0627364837153432E-2</v>
      </c>
      <c r="AX133" s="35">
        <f t="shared" si="37"/>
        <v>9.049176144104272E-2</v>
      </c>
      <c r="AY133" s="35">
        <f t="shared" si="37"/>
        <v>9.0623912224196579E-2</v>
      </c>
      <c r="AZ133" s="35">
        <f t="shared" si="37"/>
        <v>9.0719242080538179E-2</v>
      </c>
      <c r="BA133" s="35">
        <f t="shared" si="37"/>
        <v>9.1005186439394398E-2</v>
      </c>
      <c r="BB133" s="35">
        <f t="shared" si="37"/>
        <v>9.1216549124338089E-2</v>
      </c>
      <c r="BC133" s="35">
        <f t="shared" si="37"/>
        <v>9.1464845003504547E-2</v>
      </c>
      <c r="BD133" s="35">
        <f t="shared" si="37"/>
        <v>9.1674235471172594E-2</v>
      </c>
      <c r="BE133" s="35">
        <f t="shared" si="37"/>
        <v>9.1900527349939864E-2</v>
      </c>
      <c r="BF133" s="35">
        <f t="shared" si="37"/>
        <v>9.2059735369000764E-2</v>
      </c>
      <c r="BG133" s="35">
        <f t="shared" si="37"/>
        <v>9.2041451892388229E-2</v>
      </c>
    </row>
    <row r="134" spans="2:59" s="7" customFormat="1" x14ac:dyDescent="0.3"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59" s="7" customFormat="1" x14ac:dyDescent="0.3">
      <c r="B135" s="5" t="s">
        <v>44</v>
      </c>
      <c r="C135" s="35">
        <f t="shared" ref="C135:AY135" si="38">C64/C$4</f>
        <v>0.37795070130365949</v>
      </c>
      <c r="D135" s="35">
        <f t="shared" si="38"/>
        <v>0.46899890092940094</v>
      </c>
      <c r="E135" s="35">
        <f t="shared" si="38"/>
        <v>0.46907192112950391</v>
      </c>
      <c r="F135" s="35">
        <f t="shared" si="38"/>
        <v>0.46948415585160497</v>
      </c>
      <c r="G135" s="35">
        <f t="shared" si="38"/>
        <v>0.47046797577157479</v>
      </c>
      <c r="H135" s="35">
        <f t="shared" si="38"/>
        <v>0.47061476098970728</v>
      </c>
      <c r="I135" s="35">
        <f t="shared" si="38"/>
        <v>0.47043246599639094</v>
      </c>
      <c r="J135" s="35">
        <f t="shared" si="38"/>
        <v>0.4695197256693629</v>
      </c>
      <c r="K135" s="35">
        <f t="shared" si="38"/>
        <v>0.46994309616089325</v>
      </c>
      <c r="L135" s="35">
        <f t="shared" si="38"/>
        <v>0.46923017742859102</v>
      </c>
      <c r="M135" s="35">
        <f t="shared" si="38"/>
        <v>0.46833412674822028</v>
      </c>
      <c r="N135" s="35">
        <f t="shared" si="38"/>
        <v>0.47118484735368754</v>
      </c>
      <c r="O135" s="35">
        <f t="shared" si="38"/>
        <v>0.47945651016735968</v>
      </c>
      <c r="P135" s="35">
        <f t="shared" si="38"/>
        <v>0.48404091030246138</v>
      </c>
      <c r="Q135" s="35">
        <f t="shared" si="38"/>
        <v>0.48701860986065781</v>
      </c>
      <c r="R135" s="35">
        <f t="shared" si="38"/>
        <v>0.49082610945189736</v>
      </c>
      <c r="S135" s="35">
        <f t="shared" si="38"/>
        <v>0.49556585231186945</v>
      </c>
      <c r="T135" s="35">
        <f t="shared" si="38"/>
        <v>0.49938989325374361</v>
      </c>
      <c r="U135" s="35">
        <f t="shared" si="38"/>
        <v>0.50253564019613317</v>
      </c>
      <c r="V135" s="35">
        <f t="shared" si="38"/>
        <v>0.50661674329523365</v>
      </c>
      <c r="W135" s="35">
        <f t="shared" si="38"/>
        <v>0.50862780498544136</v>
      </c>
      <c r="X135" s="35">
        <f t="shared" si="38"/>
        <v>0.51058822948151572</v>
      </c>
      <c r="Y135" s="35">
        <f t="shared" si="38"/>
        <v>0.51182365804457941</v>
      </c>
      <c r="Z135" s="35">
        <f t="shared" si="38"/>
        <v>0.51223778671758124</v>
      </c>
      <c r="AA135" s="35">
        <f t="shared" si="38"/>
        <v>0.50662605484644685</v>
      </c>
      <c r="AB135" s="35">
        <f t="shared" si="38"/>
        <v>0.50211287509721658</v>
      </c>
      <c r="AC135" s="35">
        <f t="shared" si="38"/>
        <v>0.50013653930092239</v>
      </c>
      <c r="AD135" s="35">
        <f t="shared" si="38"/>
        <v>0.49771314841270131</v>
      </c>
      <c r="AE135" s="35">
        <f t="shared" si="38"/>
        <v>0.4985910724673166</v>
      </c>
      <c r="AF135" s="35">
        <f t="shared" si="38"/>
        <v>0.49790396361834943</v>
      </c>
      <c r="AG135" s="35">
        <f t="shared" si="38"/>
        <v>0.49699899347874243</v>
      </c>
      <c r="AH135" s="35">
        <f t="shared" si="38"/>
        <v>0.4949251818467123</v>
      </c>
      <c r="AI135" s="35">
        <f t="shared" si="38"/>
        <v>0.49319123227819689</v>
      </c>
      <c r="AJ135" s="35">
        <f t="shared" si="38"/>
        <v>0.49218640152769655</v>
      </c>
      <c r="AK135" s="35">
        <f t="shared" si="38"/>
        <v>0.48962610411106827</v>
      </c>
      <c r="AL135" s="35">
        <f t="shared" si="38"/>
        <v>0.48906301524305568</v>
      </c>
      <c r="AM135" s="35">
        <f t="shared" si="38"/>
        <v>0.48775994160398267</v>
      </c>
      <c r="AN135" s="35">
        <f t="shared" si="38"/>
        <v>0.48679785723827701</v>
      </c>
      <c r="AO135" s="35">
        <f t="shared" si="38"/>
        <v>0.48589497568402462</v>
      </c>
      <c r="AP135" s="35">
        <f t="shared" si="38"/>
        <v>0.48465900046781912</v>
      </c>
      <c r="AQ135" s="35">
        <f t="shared" si="38"/>
        <v>0.48348761733425283</v>
      </c>
      <c r="AR135" s="35">
        <f t="shared" si="38"/>
        <v>0.48232163022910229</v>
      </c>
      <c r="AS135" s="35">
        <f t="shared" si="38"/>
        <v>0.48117672426549929</v>
      </c>
      <c r="AT135" s="35">
        <f t="shared" si="38"/>
        <v>0.40106115603093989</v>
      </c>
      <c r="AU135" s="35">
        <f t="shared" si="38"/>
        <v>0.40063945893324515</v>
      </c>
      <c r="AV135" s="35">
        <f t="shared" si="38"/>
        <v>0.39896655153594185</v>
      </c>
      <c r="AW135" s="35">
        <f t="shared" si="38"/>
        <v>0.39696624064027736</v>
      </c>
      <c r="AX135" s="35">
        <f t="shared" si="38"/>
        <v>0.39569107250475594</v>
      </c>
      <c r="AY135" s="35">
        <f t="shared" si="38"/>
        <v>0.39419971693334366</v>
      </c>
      <c r="AZ135" s="35">
        <f>AZ64/AZ$4</f>
        <v>0.39369027036715742</v>
      </c>
      <c r="BA135" s="35">
        <f>BA64/BA$4</f>
        <v>0.39346625290670179</v>
      </c>
      <c r="BB135" s="35">
        <f>BB64/BB$4</f>
        <v>0.39239633957681197</v>
      </c>
      <c r="BC135" s="35">
        <f>BC64/BC$4</f>
        <v>0.39197238081361224</v>
      </c>
      <c r="BD135" s="35">
        <f>BD64/BD$4</f>
        <v>0.39106089366346686</v>
      </c>
      <c r="BE135" s="35">
        <f t="shared" ref="BE135:BG135" si="39">BE64/BE$4</f>
        <v>0.39029543509807668</v>
      </c>
      <c r="BF135" s="35">
        <f t="shared" si="39"/>
        <v>0.38947649035401855</v>
      </c>
      <c r="BG135" s="35">
        <f t="shared" si="39"/>
        <v>0.38820155266024309</v>
      </c>
    </row>
    <row r="136" spans="2:59" s="7" customFormat="1" x14ac:dyDescent="0.3"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2:59" s="7" customFormat="1" x14ac:dyDescent="0.3">
      <c r="B137" s="5" t="s">
        <v>45</v>
      </c>
      <c r="C137" s="35">
        <f t="shared" ref="C137:AY137" si="40">C66/C$4</f>
        <v>5.1438182864672014E-2</v>
      </c>
      <c r="D137" s="35">
        <f t="shared" si="40"/>
        <v>5.1608644096739133E-2</v>
      </c>
      <c r="E137" s="35">
        <f t="shared" si="40"/>
        <v>5.1820839979563334E-2</v>
      </c>
      <c r="F137" s="35">
        <f t="shared" si="40"/>
        <v>5.1941289427157408E-2</v>
      </c>
      <c r="G137" s="35">
        <f t="shared" si="40"/>
        <v>5.2199283887319932E-2</v>
      </c>
      <c r="H137" s="35">
        <f t="shared" si="40"/>
        <v>5.2309573546224473E-2</v>
      </c>
      <c r="I137" s="35">
        <f t="shared" si="40"/>
        <v>5.2433935266369455E-2</v>
      </c>
      <c r="J137" s="35">
        <f t="shared" si="40"/>
        <v>5.247194358629434E-2</v>
      </c>
      <c r="K137" s="35">
        <f t="shared" si="40"/>
        <v>5.267316547092675E-2</v>
      </c>
      <c r="L137" s="35">
        <f t="shared" si="40"/>
        <v>5.26594239917011E-2</v>
      </c>
      <c r="M137" s="35">
        <f t="shared" si="40"/>
        <v>5.2571984675412672E-2</v>
      </c>
      <c r="N137" s="35">
        <f t="shared" si="40"/>
        <v>5.2777802130772121E-2</v>
      </c>
      <c r="O137" s="35">
        <f t="shared" si="40"/>
        <v>5.3405374658717232E-2</v>
      </c>
      <c r="P137" s="35">
        <f t="shared" si="40"/>
        <v>5.4338272599192945E-2</v>
      </c>
      <c r="Q137" s="35">
        <f t="shared" si="40"/>
        <v>5.4825173879809251E-2</v>
      </c>
      <c r="R137" s="35">
        <f t="shared" si="40"/>
        <v>5.5299237528811884E-2</v>
      </c>
      <c r="S137" s="35">
        <f t="shared" si="40"/>
        <v>5.5454079601862286E-2</v>
      </c>
      <c r="T137" s="35">
        <f t="shared" si="40"/>
        <v>5.57475343985585E-2</v>
      </c>
      <c r="U137" s="35">
        <f t="shared" si="40"/>
        <v>5.5801064834630591E-2</v>
      </c>
      <c r="V137" s="35">
        <f t="shared" si="40"/>
        <v>5.5899138297324714E-2</v>
      </c>
      <c r="W137" s="35">
        <f t="shared" si="40"/>
        <v>5.5991315835552946E-2</v>
      </c>
      <c r="X137" s="35">
        <f t="shared" si="40"/>
        <v>5.5831619529573426E-2</v>
      </c>
      <c r="Y137" s="35">
        <f t="shared" si="40"/>
        <v>5.5872136283317823E-2</v>
      </c>
      <c r="Z137" s="35">
        <f t="shared" si="40"/>
        <v>5.5484990683482616E-2</v>
      </c>
      <c r="AA137" s="35">
        <f t="shared" si="40"/>
        <v>5.4904530616226667E-2</v>
      </c>
      <c r="AB137" s="35">
        <f t="shared" si="40"/>
        <v>5.4612319183670495E-2</v>
      </c>
      <c r="AC137" s="35">
        <f t="shared" si="40"/>
        <v>5.4624205751471484E-2</v>
      </c>
      <c r="AD137" s="35">
        <f t="shared" si="40"/>
        <v>5.459370181288889E-2</v>
      </c>
      <c r="AE137" s="35">
        <f t="shared" si="40"/>
        <v>5.4683346593498362E-2</v>
      </c>
      <c r="AF137" s="35">
        <f t="shared" si="40"/>
        <v>5.4598552512737666E-2</v>
      </c>
      <c r="AG137" s="35">
        <f t="shared" si="40"/>
        <v>5.4643829064449971E-2</v>
      </c>
      <c r="AH137" s="35">
        <f t="shared" si="40"/>
        <v>5.4519043898738698E-2</v>
      </c>
      <c r="AI137" s="35">
        <f t="shared" si="40"/>
        <v>5.4513788408122675E-2</v>
      </c>
      <c r="AJ137" s="35">
        <f t="shared" si="40"/>
        <v>5.4392987132321227E-2</v>
      </c>
      <c r="AK137" s="35">
        <f t="shared" si="40"/>
        <v>5.4417455555086064E-2</v>
      </c>
      <c r="AL137" s="35">
        <f t="shared" si="40"/>
        <v>5.488556413594653E-2</v>
      </c>
      <c r="AM137" s="35">
        <f t="shared" si="40"/>
        <v>5.5409197327725306E-2</v>
      </c>
      <c r="AN137" s="35">
        <f t="shared" si="40"/>
        <v>5.4060035121529973E-2</v>
      </c>
      <c r="AO137" s="35">
        <f t="shared" si="40"/>
        <v>5.6977316032254477E-2</v>
      </c>
      <c r="AP137" s="35">
        <f t="shared" si="40"/>
        <v>5.7661684908715753E-2</v>
      </c>
      <c r="AQ137" s="35">
        <f t="shared" si="40"/>
        <v>5.8341719406565962E-2</v>
      </c>
      <c r="AR137" s="35">
        <f t="shared" si="40"/>
        <v>5.91172146078663E-2</v>
      </c>
      <c r="AS137" s="35">
        <f t="shared" si="40"/>
        <v>5.9547895238298995E-2</v>
      </c>
      <c r="AT137" s="35">
        <f t="shared" si="40"/>
        <v>5.9183513662289619E-2</v>
      </c>
      <c r="AU137" s="35">
        <f t="shared" si="40"/>
        <v>5.947768651104221E-2</v>
      </c>
      <c r="AV137" s="35">
        <f t="shared" si="40"/>
        <v>5.9463152342761359E-2</v>
      </c>
      <c r="AW137" s="35">
        <f t="shared" si="40"/>
        <v>5.9393359429278904E-2</v>
      </c>
      <c r="AX137" s="35">
        <f t="shared" si="40"/>
        <v>5.953746987975439E-2</v>
      </c>
      <c r="AY137" s="35">
        <f t="shared" si="40"/>
        <v>5.9635988847342031E-2</v>
      </c>
      <c r="AZ137" s="35">
        <f>AZ66/AZ$4</f>
        <v>5.9728478409555093E-2</v>
      </c>
      <c r="BA137" s="35">
        <f>BA66/BA$4</f>
        <v>5.9766847008171343E-2</v>
      </c>
      <c r="BB137" s="35">
        <f>BB66/BB$4</f>
        <v>5.9800011884880107E-2</v>
      </c>
      <c r="BC137" s="35">
        <f>BC66/BC$4</f>
        <v>5.9970226410203262E-2</v>
      </c>
      <c r="BD137" s="35">
        <f>BD66/BD$4</f>
        <v>5.9910047121245112E-2</v>
      </c>
      <c r="BE137" s="35">
        <f t="shared" ref="BE137:BG137" si="41">BE66/BE$4</f>
        <v>5.9901428067852369E-2</v>
      </c>
      <c r="BF137" s="35">
        <f t="shared" si="41"/>
        <v>5.9846665228119864E-2</v>
      </c>
      <c r="BG137" s="35">
        <f t="shared" si="41"/>
        <v>5.9528100822625697E-2</v>
      </c>
    </row>
    <row r="138" spans="2:59" s="7" customFormat="1" x14ac:dyDescent="0.3"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59" s="7" customFormat="1" x14ac:dyDescent="0.3">
      <c r="B139" s="1" t="s">
        <v>46</v>
      </c>
      <c r="C139" s="35">
        <f t="shared" ref="C139:BG141" si="42">C68/C$4</f>
        <v>0.26319932002452745</v>
      </c>
      <c r="D139" s="35">
        <f t="shared" si="42"/>
        <v>0.26237791572141739</v>
      </c>
      <c r="E139" s="35">
        <f t="shared" si="42"/>
        <v>0.26388607633214606</v>
      </c>
      <c r="F139" s="35">
        <f t="shared" si="42"/>
        <v>0.26271646828918377</v>
      </c>
      <c r="G139" s="35">
        <f t="shared" si="42"/>
        <v>0.26112911580882397</v>
      </c>
      <c r="H139" s="35">
        <f t="shared" si="42"/>
        <v>0.2627612378541288</v>
      </c>
      <c r="I139" s="35">
        <f t="shared" si="42"/>
        <v>0.26158263359960077</v>
      </c>
      <c r="J139" s="35">
        <f t="shared" si="42"/>
        <v>0.26035901362222436</v>
      </c>
      <c r="K139" s="35">
        <f t="shared" si="42"/>
        <v>0.26153788543915824</v>
      </c>
      <c r="L139" s="35">
        <f t="shared" si="42"/>
        <v>0.25992524685167789</v>
      </c>
      <c r="M139" s="35">
        <f t="shared" si="42"/>
        <v>0.25900192920397369</v>
      </c>
      <c r="N139" s="35">
        <f t="shared" si="42"/>
        <v>0.26458028496692554</v>
      </c>
      <c r="O139" s="35">
        <f t="shared" si="42"/>
        <v>0.26736516118855491</v>
      </c>
      <c r="P139" s="35">
        <f t="shared" si="42"/>
        <v>0.26599150304833397</v>
      </c>
      <c r="Q139" s="35">
        <f t="shared" si="42"/>
        <v>0.27447494522404536</v>
      </c>
      <c r="R139" s="35">
        <f t="shared" si="42"/>
        <v>0.27436489348169468</v>
      </c>
      <c r="S139" s="35">
        <f t="shared" si="42"/>
        <v>0.27419247289529036</v>
      </c>
      <c r="T139" s="35">
        <f t="shared" si="42"/>
        <v>0.27506856747126163</v>
      </c>
      <c r="U139" s="35">
        <f t="shared" si="42"/>
        <v>0.27359957326337481</v>
      </c>
      <c r="V139" s="35">
        <f t="shared" si="42"/>
        <v>0.27305098162289293</v>
      </c>
      <c r="W139" s="35">
        <f t="shared" si="42"/>
        <v>0.27392100422130733</v>
      </c>
      <c r="X139" s="35">
        <f t="shared" si="42"/>
        <v>0.27314505328600308</v>
      </c>
      <c r="Y139" s="35">
        <f t="shared" si="42"/>
        <v>0.27260351937683586</v>
      </c>
      <c r="Z139" s="35">
        <f t="shared" si="42"/>
        <v>0.26945679219487489</v>
      </c>
      <c r="AA139" s="35">
        <f t="shared" si="42"/>
        <v>0.26446816648135968</v>
      </c>
      <c r="AB139" s="35">
        <f t="shared" si="42"/>
        <v>0.26171985822856542</v>
      </c>
      <c r="AC139" s="35">
        <f t="shared" si="42"/>
        <v>0.26134289775753278</v>
      </c>
      <c r="AD139" s="35">
        <f t="shared" si="42"/>
        <v>0.25867341197922011</v>
      </c>
      <c r="AE139" s="35">
        <f t="shared" si="42"/>
        <v>0.25633103357304815</v>
      </c>
      <c r="AF139" s="35">
        <f t="shared" si="42"/>
        <v>0.25383791266730127</v>
      </c>
      <c r="AG139" s="35">
        <f t="shared" si="42"/>
        <v>0.25166790785296816</v>
      </c>
      <c r="AH139" s="35">
        <f t="shared" si="42"/>
        <v>0.24872322909065203</v>
      </c>
      <c r="AI139" s="35">
        <f t="shared" si="42"/>
        <v>0.24687407894478083</v>
      </c>
      <c r="AJ139" s="35">
        <f t="shared" si="42"/>
        <v>0.24423658722344521</v>
      </c>
      <c r="AK139" s="35">
        <f t="shared" si="42"/>
        <v>0.24181357365011233</v>
      </c>
      <c r="AL139" s="35">
        <f t="shared" si="42"/>
        <v>0.2385463469707205</v>
      </c>
      <c r="AM139" s="35">
        <f t="shared" si="42"/>
        <v>0.23638243255224575</v>
      </c>
      <c r="AN139" s="35">
        <f t="shared" si="42"/>
        <v>0.23397623804332443</v>
      </c>
      <c r="AO139" s="35">
        <f t="shared" si="42"/>
        <v>0.23033899251813261</v>
      </c>
      <c r="AP139" s="35">
        <f t="shared" si="42"/>
        <v>0.22883103853769005</v>
      </c>
      <c r="AQ139" s="35">
        <f t="shared" si="42"/>
        <v>0.22745406652310335</v>
      </c>
      <c r="AR139" s="35">
        <f t="shared" si="42"/>
        <v>0.22508921231260495</v>
      </c>
      <c r="AS139" s="35">
        <f t="shared" si="42"/>
        <v>0.22385168261292751</v>
      </c>
      <c r="AT139" s="35">
        <f t="shared" si="42"/>
        <v>0.22180237271250017</v>
      </c>
      <c r="AU139" s="35">
        <f t="shared" si="42"/>
        <v>0.22102963694613073</v>
      </c>
      <c r="AV139" s="35">
        <f t="shared" si="42"/>
        <v>0.2194782362245056</v>
      </c>
      <c r="AW139" s="35">
        <f t="shared" si="42"/>
        <v>0.21815117544473533</v>
      </c>
      <c r="AX139" s="35">
        <f t="shared" si="42"/>
        <v>0.21673947988887926</v>
      </c>
      <c r="AY139" s="35">
        <f t="shared" si="42"/>
        <v>0.21549226861695192</v>
      </c>
      <c r="AZ139" s="35">
        <f t="shared" si="42"/>
        <v>0.21429605235206978</v>
      </c>
      <c r="BA139" s="35">
        <f t="shared" si="42"/>
        <v>0.21418457043006581</v>
      </c>
      <c r="BB139" s="35">
        <f t="shared" si="42"/>
        <v>0.21284659270143441</v>
      </c>
      <c r="BC139" s="35">
        <f t="shared" si="42"/>
        <v>0.2115014439992049</v>
      </c>
      <c r="BD139" s="35">
        <f t="shared" si="42"/>
        <v>0.20994423324415096</v>
      </c>
      <c r="BE139" s="35">
        <f t="shared" si="42"/>
        <v>0.20863177444426323</v>
      </c>
      <c r="BF139" s="35">
        <f t="shared" si="42"/>
        <v>0.2074209528236913</v>
      </c>
      <c r="BG139" s="35">
        <f t="shared" si="42"/>
        <v>0.20611616933867283</v>
      </c>
    </row>
    <row r="140" spans="2:59" s="7" customFormat="1" x14ac:dyDescent="0.3">
      <c r="B140" s="1" t="s">
        <v>47</v>
      </c>
      <c r="C140" s="36">
        <f t="shared" si="42"/>
        <v>4.7767810370263286E-2</v>
      </c>
      <c r="D140" s="36">
        <f t="shared" si="42"/>
        <v>4.7614979618063595E-2</v>
      </c>
      <c r="E140" s="36">
        <f t="shared" si="42"/>
        <v>4.8154808880999947E-2</v>
      </c>
      <c r="F140" s="36">
        <f t="shared" si="42"/>
        <v>4.799506735874054E-2</v>
      </c>
      <c r="G140" s="36">
        <f t="shared" si="42"/>
        <v>4.7125160655370611E-2</v>
      </c>
      <c r="H140" s="36">
        <f t="shared" si="42"/>
        <v>4.8044620644402819E-2</v>
      </c>
      <c r="I140" s="36">
        <f t="shared" si="42"/>
        <v>4.8340397236354658E-2</v>
      </c>
      <c r="J140" s="36">
        <f t="shared" si="42"/>
        <v>5.0844972759687378E-2</v>
      </c>
      <c r="K140" s="36">
        <f t="shared" si="42"/>
        <v>5.1173355630532803E-2</v>
      </c>
      <c r="L140" s="36">
        <f t="shared" si="42"/>
        <v>5.1767630581354557E-2</v>
      </c>
      <c r="M140" s="36">
        <f t="shared" si="42"/>
        <v>5.3052741640536506E-2</v>
      </c>
      <c r="N140" s="36">
        <f t="shared" si="42"/>
        <v>5.2826067195493917E-2</v>
      </c>
      <c r="O140" s="36">
        <f t="shared" si="42"/>
        <v>5.6248803451248358E-2</v>
      </c>
      <c r="P140" s="36">
        <f t="shared" si="42"/>
        <v>5.9555730478822871E-2</v>
      </c>
      <c r="Q140" s="36">
        <f t="shared" si="42"/>
        <v>6.2784071146537695E-2</v>
      </c>
      <c r="R140" s="36">
        <f t="shared" si="42"/>
        <v>6.0798105380243161E-2</v>
      </c>
      <c r="S140" s="36">
        <f t="shared" si="42"/>
        <v>6.0753421832560925E-2</v>
      </c>
      <c r="T140" s="36">
        <f t="shared" si="42"/>
        <v>6.3636726334758892E-2</v>
      </c>
      <c r="U140" s="36">
        <f t="shared" si="42"/>
        <v>6.3693063762116628E-2</v>
      </c>
      <c r="V140" s="36">
        <f t="shared" si="42"/>
        <v>6.2849954257534243E-2</v>
      </c>
      <c r="W140" s="36">
        <f t="shared" si="42"/>
        <v>6.2954799006584503E-2</v>
      </c>
      <c r="X140" s="36">
        <f t="shared" si="42"/>
        <v>6.4574376562757482E-2</v>
      </c>
      <c r="Y140" s="36">
        <f t="shared" si="42"/>
        <v>6.5698673971660043E-2</v>
      </c>
      <c r="Z140" s="36">
        <f t="shared" si="42"/>
        <v>6.70226199381624E-2</v>
      </c>
      <c r="AA140" s="36">
        <f t="shared" si="42"/>
        <v>6.6818690440562892E-2</v>
      </c>
      <c r="AB140" s="36">
        <f t="shared" si="42"/>
        <v>6.5459231846692806E-2</v>
      </c>
      <c r="AC140" s="36">
        <f t="shared" si="42"/>
        <v>6.3677684405323828E-2</v>
      </c>
      <c r="AD140" s="36">
        <f t="shared" si="42"/>
        <v>6.3089362258547069E-2</v>
      </c>
      <c r="AE140" s="36">
        <f t="shared" si="42"/>
        <v>6.338360893996213E-2</v>
      </c>
      <c r="AF140" s="36">
        <f t="shared" si="42"/>
        <v>6.2684265482399332E-2</v>
      </c>
      <c r="AG140" s="36">
        <f t="shared" si="42"/>
        <v>6.2367396965775826E-2</v>
      </c>
      <c r="AH140" s="36">
        <f t="shared" si="42"/>
        <v>6.2474689148060848E-2</v>
      </c>
      <c r="AI140" s="36">
        <f t="shared" si="42"/>
        <v>6.2196960559622642E-2</v>
      </c>
      <c r="AJ140" s="36">
        <f t="shared" si="42"/>
        <v>6.2258257631950385E-2</v>
      </c>
      <c r="AK140" s="36">
        <f t="shared" si="42"/>
        <v>6.100323378061049E-2</v>
      </c>
      <c r="AL140" s="36">
        <f t="shared" si="42"/>
        <v>6.2504133306933274E-2</v>
      </c>
      <c r="AM140" s="36">
        <f t="shared" si="42"/>
        <v>6.2067980185860148E-2</v>
      </c>
      <c r="AN140" s="36">
        <f t="shared" si="42"/>
        <v>6.1397963505461867E-2</v>
      </c>
      <c r="AO140" s="36">
        <f t="shared" si="42"/>
        <v>5.9953542893233409E-2</v>
      </c>
      <c r="AP140" s="36">
        <f t="shared" si="42"/>
        <v>5.8936417150195632E-2</v>
      </c>
      <c r="AQ140" s="36">
        <f t="shared" si="42"/>
        <v>5.8827011733589882E-2</v>
      </c>
      <c r="AR140" s="36">
        <f t="shared" si="42"/>
        <v>5.8666485363336004E-2</v>
      </c>
      <c r="AS140" s="36">
        <f t="shared" si="42"/>
        <v>5.7822066825973704E-2</v>
      </c>
      <c r="AT140" s="36">
        <f t="shared" si="42"/>
        <v>5.7559910001537005E-2</v>
      </c>
      <c r="AU140" s="36">
        <f t="shared" si="42"/>
        <v>5.686419532515144E-2</v>
      </c>
      <c r="AV140" s="36">
        <f t="shared" si="42"/>
        <v>5.660864303881679E-2</v>
      </c>
      <c r="AW140" s="36">
        <f t="shared" si="42"/>
        <v>5.6220134949669508E-2</v>
      </c>
      <c r="AX140" s="36">
        <f t="shared" si="42"/>
        <v>5.5756021534675682E-2</v>
      </c>
      <c r="AY140" s="36">
        <f t="shared" si="42"/>
        <v>5.5965602649672631E-2</v>
      </c>
      <c r="AZ140" s="36">
        <f t="shared" si="42"/>
        <v>5.5041909813133456E-2</v>
      </c>
      <c r="BA140" s="36">
        <f t="shared" si="42"/>
        <v>5.485196475558754E-2</v>
      </c>
      <c r="BB140" s="36">
        <f t="shared" si="42"/>
        <v>5.4871322614789018E-2</v>
      </c>
      <c r="BC140" s="36">
        <f t="shared" si="42"/>
        <v>5.4366308789660506E-2</v>
      </c>
      <c r="BD140" s="36">
        <f t="shared" si="42"/>
        <v>5.4773464968528598E-2</v>
      </c>
      <c r="BE140" s="36">
        <f t="shared" si="42"/>
        <v>5.4549790933016512E-2</v>
      </c>
      <c r="BF140" s="36">
        <f t="shared" si="42"/>
        <v>5.5348391752421316E-2</v>
      </c>
      <c r="BG140" s="36">
        <f t="shared" si="42"/>
        <v>5.5188301993928081E-2</v>
      </c>
    </row>
    <row r="141" spans="2:59" s="7" customFormat="1" x14ac:dyDescent="0.3">
      <c r="B141" s="1" t="s">
        <v>48</v>
      </c>
      <c r="C141" s="36">
        <f t="shared" si="42"/>
        <v>1.2027260093961729E-2</v>
      </c>
      <c r="D141" s="36">
        <f t="shared" si="42"/>
        <v>1.2152834873636199E-2</v>
      </c>
      <c r="E141" s="36">
        <f t="shared" si="42"/>
        <v>1.1238115037736784E-2</v>
      </c>
      <c r="F141" s="36">
        <f t="shared" si="42"/>
        <v>1.2164667782003778E-2</v>
      </c>
      <c r="G141" s="36">
        <f t="shared" si="42"/>
        <v>1.1372094052788778E-2</v>
      </c>
      <c r="H141" s="36">
        <f t="shared" si="42"/>
        <v>1.0167531432665656E-2</v>
      </c>
      <c r="I141" s="36">
        <f t="shared" si="42"/>
        <v>1.045178409918554E-2</v>
      </c>
      <c r="J141" s="36">
        <f t="shared" si="42"/>
        <v>1.0724011811486918E-2</v>
      </c>
      <c r="K141" s="36">
        <f t="shared" si="42"/>
        <v>9.0389043089460566E-3</v>
      </c>
      <c r="L141" s="36">
        <f t="shared" si="42"/>
        <v>1.0289066332978915E-2</v>
      </c>
      <c r="M141" s="36">
        <f t="shared" si="42"/>
        <v>1.0860622744811305E-2</v>
      </c>
      <c r="N141" s="36">
        <f t="shared" si="42"/>
        <v>1.1218551872717518E-2</v>
      </c>
      <c r="O141" s="36">
        <f t="shared" si="42"/>
        <v>1.0489625230801132E-2</v>
      </c>
      <c r="P141" s="36">
        <f t="shared" si="42"/>
        <v>9.3309099913070608E-3</v>
      </c>
      <c r="Q141" s="36">
        <f t="shared" si="42"/>
        <v>7.796777068355229E-3</v>
      </c>
      <c r="R141" s="36">
        <f t="shared" si="42"/>
        <v>7.6307559285467971E-3</v>
      </c>
      <c r="S141" s="36">
        <f t="shared" si="42"/>
        <v>6.6813583696500927E-3</v>
      </c>
      <c r="T141" s="36">
        <f t="shared" si="42"/>
        <v>5.7404650758010418E-3</v>
      </c>
      <c r="U141" s="36">
        <f t="shared" si="42"/>
        <v>6.2427034528040838E-3</v>
      </c>
      <c r="V141" s="36">
        <f t="shared" si="42"/>
        <v>5.9612887383818777E-3</v>
      </c>
      <c r="W141" s="36">
        <f t="shared" si="42"/>
        <v>6.1957239311571342E-3</v>
      </c>
      <c r="X141" s="36">
        <f t="shared" si="42"/>
        <v>6.7256297480088019E-3</v>
      </c>
      <c r="Y141" s="36">
        <f t="shared" si="42"/>
        <v>7.2996656125091331E-3</v>
      </c>
      <c r="Z141" s="36">
        <f t="shared" si="42"/>
        <v>6.6786199576354234E-3</v>
      </c>
      <c r="AA141" s="36">
        <f t="shared" si="42"/>
        <v>7.4585390979367908E-3</v>
      </c>
      <c r="AB141" s="36">
        <f t="shared" si="42"/>
        <v>7.4694686658969877E-3</v>
      </c>
      <c r="AC141" s="36">
        <f t="shared" si="42"/>
        <v>5.8773162267137984E-3</v>
      </c>
      <c r="AD141" s="36">
        <f t="shared" si="42"/>
        <v>6.3110266150212266E-3</v>
      </c>
      <c r="AE141" s="36">
        <f t="shared" si="42"/>
        <v>6.1066804663744458E-3</v>
      </c>
      <c r="AF141" s="36">
        <f t="shared" si="42"/>
        <v>5.3364711551218483E-3</v>
      </c>
      <c r="AG141" s="36">
        <f t="shared" si="42"/>
        <v>6.241057436452248E-3</v>
      </c>
      <c r="AH141" s="36">
        <f t="shared" si="42"/>
        <v>6.3054767323211455E-3</v>
      </c>
      <c r="AI141" s="36">
        <f t="shared" si="42"/>
        <v>5.8574137443652254E-3</v>
      </c>
      <c r="AJ141" s="36">
        <f t="shared" si="42"/>
        <v>7.213723310848073E-3</v>
      </c>
      <c r="AK141" s="36">
        <f t="shared" si="42"/>
        <v>7.8090256517515978E-3</v>
      </c>
      <c r="AL141" s="36">
        <f t="shared" si="42"/>
        <v>7.7847175210512135E-3</v>
      </c>
      <c r="AM141" s="36">
        <f t="shared" si="42"/>
        <v>8.5636124367350439E-3</v>
      </c>
      <c r="AN141" s="36">
        <f t="shared" si="42"/>
        <v>8.1234532938774251E-3</v>
      </c>
      <c r="AO141" s="36">
        <f t="shared" si="42"/>
        <v>7.5794771220794926E-3</v>
      </c>
      <c r="AP141" s="36">
        <f t="shared" si="42"/>
        <v>8.1440112690960836E-3</v>
      </c>
      <c r="AQ141" s="36">
        <f t="shared" si="42"/>
        <v>7.9820958347818372E-3</v>
      </c>
      <c r="AR141" s="36">
        <f t="shared" si="42"/>
        <v>7.8519990257907967E-3</v>
      </c>
      <c r="AS141" s="36">
        <f t="shared" si="42"/>
        <v>8.8261293272069805E-3</v>
      </c>
      <c r="AT141" s="36">
        <f t="shared" si="42"/>
        <v>8.1748204227463372E-3</v>
      </c>
      <c r="AU141" s="36">
        <f t="shared" si="42"/>
        <v>7.6677738487981534E-3</v>
      </c>
      <c r="AV141" s="36">
        <f t="shared" si="42"/>
        <v>8.6293192316129891E-3</v>
      </c>
      <c r="AW141" s="36">
        <f t="shared" si="42"/>
        <v>8.5675679083662189E-3</v>
      </c>
      <c r="AX141" s="36">
        <f t="shared" si="42"/>
        <v>7.8578921960196588E-3</v>
      </c>
      <c r="AY141" s="36">
        <f t="shared" si="42"/>
        <v>8.4212093805450493E-3</v>
      </c>
      <c r="AZ141" s="36">
        <f t="shared" si="42"/>
        <v>8.5510011495198487E-3</v>
      </c>
      <c r="BA141" s="36">
        <f t="shared" si="42"/>
        <v>7.2111636566534187E-3</v>
      </c>
      <c r="BB141" s="36">
        <f t="shared" si="42"/>
        <v>7.1482919654499762E-3</v>
      </c>
      <c r="BC141" s="36">
        <f t="shared" si="42"/>
        <v>6.8393639193737093E-3</v>
      </c>
      <c r="BD141" s="36">
        <f t="shared" si="42"/>
        <v>7.488755890155639E-3</v>
      </c>
      <c r="BE141" s="36">
        <f t="shared" si="42"/>
        <v>8.414988046500517E-3</v>
      </c>
      <c r="BF141" s="36">
        <f t="shared" si="42"/>
        <v>7.6535242921275592E-3</v>
      </c>
      <c r="BG141" s="36">
        <f t="shared" si="42"/>
        <v>7.9161263741286386E-3</v>
      </c>
    </row>
    <row r="142" spans="2:59" s="7" customFormat="1" x14ac:dyDescent="0.3">
      <c r="B142" s="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2:59" s="7" customFormat="1" x14ac:dyDescent="0.3">
      <c r="B143" s="8" t="s">
        <v>50</v>
      </c>
      <c r="C143" s="35">
        <f t="shared" ref="C143:BG144" si="43">C72/C$4</f>
        <v>0.42938888416833154</v>
      </c>
      <c r="D143" s="35">
        <f t="shared" si="43"/>
        <v>0.52060754502614004</v>
      </c>
      <c r="E143" s="35">
        <f t="shared" si="43"/>
        <v>0.59705371519401551</v>
      </c>
      <c r="F143" s="35">
        <f t="shared" si="43"/>
        <v>0.52142544527876233</v>
      </c>
      <c r="G143" s="35">
        <f t="shared" si="43"/>
        <v>0.52266725965889471</v>
      </c>
      <c r="H143" s="35">
        <f t="shared" si="43"/>
        <v>0.5997803467944437</v>
      </c>
      <c r="I143" s="35">
        <f t="shared" si="43"/>
        <v>0.52286640126276041</v>
      </c>
      <c r="J143" s="35">
        <f t="shared" si="43"/>
        <v>0.52199166925565721</v>
      </c>
      <c r="K143" s="35">
        <f t="shared" si="43"/>
        <v>0.59872102621609791</v>
      </c>
      <c r="L143" s="35">
        <f t="shared" si="43"/>
        <v>0.52188960142029217</v>
      </c>
      <c r="M143" s="35">
        <f t="shared" si="43"/>
        <v>0.52090611142363297</v>
      </c>
      <c r="N143" s="35">
        <f t="shared" si="43"/>
        <v>0.60111148399389347</v>
      </c>
      <c r="O143" s="35">
        <f t="shared" si="43"/>
        <v>0.53286188482607688</v>
      </c>
      <c r="P143" s="35">
        <f t="shared" si="43"/>
        <v>0.53837918290165432</v>
      </c>
      <c r="Q143" s="35">
        <f t="shared" si="43"/>
        <v>0.62035001273449697</v>
      </c>
      <c r="R143" s="35">
        <f t="shared" si="43"/>
        <v>0.54612534698070925</v>
      </c>
      <c r="S143" s="35">
        <f t="shared" si="43"/>
        <v>0.55101993191373166</v>
      </c>
      <c r="T143" s="35">
        <f t="shared" si="43"/>
        <v>0.63481247165797305</v>
      </c>
      <c r="U143" s="35">
        <f t="shared" si="43"/>
        <v>0.55833670503076371</v>
      </c>
      <c r="V143" s="35">
        <f t="shared" si="43"/>
        <v>0.56251588159255839</v>
      </c>
      <c r="W143" s="35">
        <f t="shared" si="43"/>
        <v>0.64405748557442888</v>
      </c>
      <c r="X143" s="35">
        <f t="shared" si="43"/>
        <v>0.5664198490110891</v>
      </c>
      <c r="Y143" s="35">
        <f t="shared" si="43"/>
        <v>0.56769579432789719</v>
      </c>
      <c r="Z143" s="35">
        <f t="shared" si="43"/>
        <v>0.64749058791485758</v>
      </c>
      <c r="AA143" s="35">
        <f t="shared" si="43"/>
        <v>0.56153058546267354</v>
      </c>
      <c r="AB143" s="35">
        <f t="shared" si="43"/>
        <v>0.55672519428088707</v>
      </c>
      <c r="AC143" s="35">
        <f t="shared" si="43"/>
        <v>0.63153508677989745</v>
      </c>
      <c r="AD143" s="35">
        <f t="shared" si="43"/>
        <v>0.55230685022559023</v>
      </c>
      <c r="AE143" s="35">
        <f t="shared" si="43"/>
        <v>0.55327441906081498</v>
      </c>
      <c r="AF143" s="35">
        <f t="shared" si="43"/>
        <v>0.62833986764047978</v>
      </c>
      <c r="AG143" s="35">
        <f t="shared" si="43"/>
        <v>0.55164282254319241</v>
      </c>
      <c r="AH143" s="35">
        <f t="shared" si="43"/>
        <v>0.54944422574545104</v>
      </c>
      <c r="AI143" s="35">
        <f t="shared" si="43"/>
        <v>0.62117339912353609</v>
      </c>
      <c r="AJ143" s="35">
        <f t="shared" si="43"/>
        <v>0.54657938866001776</v>
      </c>
      <c r="AK143" s="35">
        <f t="shared" si="43"/>
        <v>0.54404355966615436</v>
      </c>
      <c r="AL143" s="35">
        <f t="shared" si="43"/>
        <v>0.61615371486708337</v>
      </c>
      <c r="AM143" s="35">
        <f t="shared" si="43"/>
        <v>0.54316913893170793</v>
      </c>
      <c r="AN143" s="35">
        <f t="shared" si="43"/>
        <v>0.54085789235980697</v>
      </c>
      <c r="AO143" s="35">
        <f t="shared" si="43"/>
        <v>0.61329669852100199</v>
      </c>
      <c r="AP143" s="35">
        <f t="shared" si="43"/>
        <v>0.54232068537653488</v>
      </c>
      <c r="AQ143" s="35">
        <f t="shared" si="43"/>
        <v>0.54182933674081879</v>
      </c>
      <c r="AR143" s="35">
        <f t="shared" si="43"/>
        <v>0.61105734744237727</v>
      </c>
      <c r="AS143" s="35">
        <f t="shared" si="43"/>
        <v>0.54072461950379824</v>
      </c>
      <c r="AT143" s="35">
        <f t="shared" si="43"/>
        <v>0.46024466969322952</v>
      </c>
      <c r="AU143" s="35">
        <f t="shared" si="43"/>
        <v>0.52864029617334052</v>
      </c>
      <c r="AV143" s="35">
        <f t="shared" si="43"/>
        <v>0.45842970387870324</v>
      </c>
      <c r="AW143" s="35">
        <f t="shared" si="43"/>
        <v>0.45635960006955623</v>
      </c>
      <c r="AX143" s="35">
        <f t="shared" si="43"/>
        <v>0.52299846780651238</v>
      </c>
      <c r="AY143" s="35">
        <f t="shared" si="43"/>
        <v>0.45383570578068572</v>
      </c>
      <c r="AZ143" s="35">
        <f t="shared" si="43"/>
        <v>0.45341874877671251</v>
      </c>
      <c r="BA143" s="35">
        <f t="shared" si="43"/>
        <v>0.51952023706662287</v>
      </c>
      <c r="BB143" s="35">
        <f t="shared" si="43"/>
        <v>0.45219635146169207</v>
      </c>
      <c r="BC143" s="35">
        <f t="shared" si="43"/>
        <v>0.45194260722381552</v>
      </c>
      <c r="BD143" s="35">
        <f t="shared" si="43"/>
        <v>0.5152027911934417</v>
      </c>
      <c r="BE143" s="35">
        <f t="shared" si="43"/>
        <v>0.45019686316592905</v>
      </c>
      <c r="BF143" s="35">
        <f t="shared" si="43"/>
        <v>0.44932315558213837</v>
      </c>
      <c r="BG143" s="35">
        <f t="shared" si="43"/>
        <v>0.51085245230762888</v>
      </c>
    </row>
    <row r="144" spans="2:59" s="7" customFormat="1" x14ac:dyDescent="0.3">
      <c r="B144" s="8" t="s">
        <v>51</v>
      </c>
      <c r="C144" s="35">
        <f t="shared" si="43"/>
        <v>0.56988237541882647</v>
      </c>
      <c r="D144" s="35">
        <f t="shared" si="43"/>
        <v>0.50260314230294878</v>
      </c>
      <c r="E144" s="35">
        <f t="shared" si="43"/>
        <v>0.50285302691352796</v>
      </c>
      <c r="F144" s="35">
        <f t="shared" si="43"/>
        <v>0.50180206901918267</v>
      </c>
      <c r="G144" s="35">
        <f t="shared" si="43"/>
        <v>0.49900485572452857</v>
      </c>
      <c r="H144" s="35">
        <f t="shared" si="43"/>
        <v>0.49893355322282368</v>
      </c>
      <c r="I144" s="35">
        <f t="shared" si="43"/>
        <v>0.49778085668215039</v>
      </c>
      <c r="J144" s="35">
        <f t="shared" si="43"/>
        <v>0.49705178726697208</v>
      </c>
      <c r="K144" s="35">
        <f t="shared" si="43"/>
        <v>0.49682921437024208</v>
      </c>
      <c r="L144" s="35">
        <f t="shared" si="43"/>
        <v>0.4956244591193501</v>
      </c>
      <c r="M144" s="35">
        <f t="shared" si="43"/>
        <v>0.49498223731439128</v>
      </c>
      <c r="N144" s="35">
        <f t="shared" si="43"/>
        <v>0.51223926985942225</v>
      </c>
      <c r="O144" s="35">
        <f t="shared" si="43"/>
        <v>0.53460559493941051</v>
      </c>
      <c r="P144" s="35">
        <f t="shared" si="43"/>
        <v>0.53921813107282868</v>
      </c>
      <c r="Q144" s="35">
        <f t="shared" si="43"/>
        <v>0.54158597953186527</v>
      </c>
      <c r="R144" s="35">
        <f t="shared" si="43"/>
        <v>0.53784924246651844</v>
      </c>
      <c r="S144" s="35">
        <f t="shared" si="43"/>
        <v>0.53414199300519516</v>
      </c>
      <c r="T144" s="35">
        <f t="shared" si="43"/>
        <v>0.53078277555226094</v>
      </c>
      <c r="U144" s="35">
        <f t="shared" si="43"/>
        <v>0.52663294336901723</v>
      </c>
      <c r="V144" s="35">
        <f t="shared" si="43"/>
        <v>0.52394796884760564</v>
      </c>
      <c r="W144" s="35">
        <f t="shared" si="43"/>
        <v>0.52376622420366492</v>
      </c>
      <c r="X144" s="35">
        <f t="shared" si="43"/>
        <v>0.52189646183494998</v>
      </c>
      <c r="Y144" s="35">
        <f t="shared" si="43"/>
        <v>0.52358751529579362</v>
      </c>
      <c r="Z144" s="35">
        <f t="shared" si="43"/>
        <v>0.51903587785754013</v>
      </c>
      <c r="AA144" s="35">
        <f t="shared" si="43"/>
        <v>0.51058981711939899</v>
      </c>
      <c r="AB144" s="35">
        <f t="shared" si="43"/>
        <v>0.5045454371682806</v>
      </c>
      <c r="AC144" s="35">
        <f t="shared" si="43"/>
        <v>0.49816435314170859</v>
      </c>
      <c r="AD144" s="35">
        <f t="shared" si="43"/>
        <v>0.49264606544549538</v>
      </c>
      <c r="AE144" s="35">
        <f t="shared" si="43"/>
        <v>0.48716418783652538</v>
      </c>
      <c r="AF144" s="35">
        <f t="shared" si="43"/>
        <v>0.48182154775076519</v>
      </c>
      <c r="AG144" s="35">
        <f t="shared" si="43"/>
        <v>0.47922984113801265</v>
      </c>
      <c r="AH144" s="35">
        <f t="shared" si="43"/>
        <v>0.47609103191408514</v>
      </c>
      <c r="AI144" s="35">
        <f t="shared" si="43"/>
        <v>0.47466239781865543</v>
      </c>
      <c r="AJ144" s="35">
        <f t="shared" si="43"/>
        <v>0.47265800503885586</v>
      </c>
      <c r="AK144" s="35">
        <f t="shared" si="43"/>
        <v>0.47047124888269071</v>
      </c>
      <c r="AL144" s="35">
        <f t="shared" si="43"/>
        <v>0.46869311182871243</v>
      </c>
      <c r="AM144" s="35">
        <f t="shared" si="43"/>
        <v>0.46895778077290778</v>
      </c>
      <c r="AN144" s="35">
        <f t="shared" si="43"/>
        <v>0.46717133605074079</v>
      </c>
      <c r="AO144" s="35">
        <f t="shared" si="43"/>
        <v>0.46483951855387373</v>
      </c>
      <c r="AP144" s="35">
        <f t="shared" si="43"/>
        <v>0.46395164725632687</v>
      </c>
      <c r="AQ144" s="35">
        <f t="shared" si="43"/>
        <v>0.46234502706498737</v>
      </c>
      <c r="AR144" s="35">
        <f t="shared" si="43"/>
        <v>0.45966053856077815</v>
      </c>
      <c r="AS144" s="35">
        <f t="shared" si="43"/>
        <v>0.45986412090935452</v>
      </c>
      <c r="AT144" s="35">
        <f t="shared" si="43"/>
        <v>0.5174192333387988</v>
      </c>
      <c r="AU144" s="35">
        <f t="shared" si="43"/>
        <v>0.51937136723306632</v>
      </c>
      <c r="AV144" s="35">
        <f t="shared" si="43"/>
        <v>0.51730642119995951</v>
      </c>
      <c r="AW144" s="35">
        <f t="shared" si="43"/>
        <v>0.51473190999706542</v>
      </c>
      <c r="AX144" s="35">
        <f t="shared" si="43"/>
        <v>0.51095617241540014</v>
      </c>
      <c r="AY144" s="35">
        <f t="shared" si="43"/>
        <v>0.5096742123628657</v>
      </c>
      <c r="AZ144" s="35">
        <f t="shared" si="43"/>
        <v>0.50867904405227193</v>
      </c>
      <c r="BA144" s="35">
        <f t="shared" si="43"/>
        <v>0.50650519769742364</v>
      </c>
      <c r="BB144" s="35">
        <f t="shared" si="43"/>
        <v>0.5040833823800529</v>
      </c>
      <c r="BC144" s="35">
        <f t="shared" si="43"/>
        <v>0.50302025539431106</v>
      </c>
      <c r="BD144" s="35">
        <f t="shared" si="43"/>
        <v>0.5015260136577977</v>
      </c>
      <c r="BE144" s="35">
        <f t="shared" si="43"/>
        <v>0.50007810546417641</v>
      </c>
      <c r="BF144" s="35">
        <f t="shared" si="43"/>
        <v>0.49763185406205851</v>
      </c>
      <c r="BG144" s="35">
        <f t="shared" si="43"/>
        <v>0.49613605687925766</v>
      </c>
    </row>
    <row r="145" spans="2:59" s="7" customFormat="1" x14ac:dyDescent="0.3"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2:59" s="7" customFormat="1" x14ac:dyDescent="0.3">
      <c r="B146" s="1" t="s">
        <v>52</v>
      </c>
      <c r="C146" s="35">
        <f t="shared" ref="C146:BG147" si="44">C75/C$4</f>
        <v>2.6289879715274144E-2</v>
      </c>
      <c r="D146" s="35">
        <f t="shared" si="44"/>
        <v>2.6344712258104044E-2</v>
      </c>
      <c r="E146" s="35">
        <f t="shared" si="44"/>
        <v>2.6354547247257689E-2</v>
      </c>
      <c r="F146" s="35">
        <f t="shared" si="44"/>
        <v>2.5574737500446233E-2</v>
      </c>
      <c r="G146" s="35">
        <f t="shared" si="44"/>
        <v>2.4847578057342234E-2</v>
      </c>
      <c r="H146" s="35">
        <f t="shared" si="44"/>
        <v>2.4061460952257668E-2</v>
      </c>
      <c r="I146" s="35">
        <f t="shared" si="44"/>
        <v>2.3844208811369973E-2</v>
      </c>
      <c r="J146" s="35">
        <f t="shared" si="44"/>
        <v>2.3592630680740231E-2</v>
      </c>
      <c r="K146" s="35">
        <f t="shared" si="44"/>
        <v>2.3438607952694413E-2</v>
      </c>
      <c r="L146" s="35">
        <f t="shared" si="44"/>
        <v>2.3178855492288469E-2</v>
      </c>
      <c r="M146" s="35">
        <f t="shared" si="44"/>
        <v>2.2884446864583314E-2</v>
      </c>
      <c r="N146" s="35">
        <f t="shared" si="44"/>
        <v>2.272332628429757E-2</v>
      </c>
      <c r="O146" s="35">
        <f t="shared" si="44"/>
        <v>2.0718463713455426E-2</v>
      </c>
      <c r="P146" s="35">
        <f t="shared" si="44"/>
        <v>1.8636298376834719E-2</v>
      </c>
      <c r="Q146" s="35">
        <f t="shared" si="44"/>
        <v>1.6510220435685244E-2</v>
      </c>
      <c r="R146" s="35">
        <f t="shared" si="44"/>
        <v>1.532898594284147E-2</v>
      </c>
      <c r="S146" s="35">
        <f t="shared" si="44"/>
        <v>1.4150807637368661E-2</v>
      </c>
      <c r="T146" s="35">
        <f t="shared" si="44"/>
        <v>1.2975318002227513E-2</v>
      </c>
      <c r="U146" s="35">
        <f t="shared" si="44"/>
        <v>1.2937886943850977E-2</v>
      </c>
      <c r="V146" s="35">
        <f t="shared" si="44"/>
        <v>1.2931923782095615E-2</v>
      </c>
      <c r="W146" s="35">
        <f t="shared" si="44"/>
        <v>1.2896875734757538E-2</v>
      </c>
      <c r="X146" s="35">
        <f t="shared" si="44"/>
        <v>1.2635032564331579E-2</v>
      </c>
      <c r="Y146" s="35">
        <f t="shared" si="44"/>
        <v>1.2363920355712932E-2</v>
      </c>
      <c r="Z146" s="35">
        <f t="shared" si="44"/>
        <v>1.2060929527916287E-2</v>
      </c>
      <c r="AA146" s="35">
        <f t="shared" si="44"/>
        <v>1.6521746623755263E-2</v>
      </c>
      <c r="AB146" s="35">
        <f t="shared" si="44"/>
        <v>2.0937207725741747E-2</v>
      </c>
      <c r="AC146" s="35">
        <f t="shared" si="44"/>
        <v>2.5370270196563797E-2</v>
      </c>
      <c r="AD146" s="35">
        <f t="shared" si="44"/>
        <v>2.5372326117524019E-2</v>
      </c>
      <c r="AE146" s="35">
        <f t="shared" si="44"/>
        <v>2.5527248940100847E-2</v>
      </c>
      <c r="AF146" s="35">
        <f t="shared" si="44"/>
        <v>2.5604303584964488E-2</v>
      </c>
      <c r="AG146" s="35">
        <f t="shared" si="44"/>
        <v>2.6053256424147218E-2</v>
      </c>
      <c r="AH146" s="35">
        <f t="shared" si="44"/>
        <v>2.6483474994370336E-2</v>
      </c>
      <c r="AI146" s="35">
        <f t="shared" si="44"/>
        <v>2.6898148380183826E-2</v>
      </c>
      <c r="AJ146" s="35">
        <f t="shared" si="44"/>
        <v>2.5514241793336903E-2</v>
      </c>
      <c r="AK146" s="35">
        <f t="shared" si="44"/>
        <v>2.4100458780509017E-2</v>
      </c>
      <c r="AL146" s="35">
        <f t="shared" si="44"/>
        <v>2.2840464507156041E-2</v>
      </c>
      <c r="AM146" s="35">
        <f t="shared" si="44"/>
        <v>2.2046664173003935E-2</v>
      </c>
      <c r="AN146" s="35">
        <f t="shared" si="44"/>
        <v>2.1224960637894787E-2</v>
      </c>
      <c r="AO146" s="35">
        <f t="shared" si="44"/>
        <v>2.0560204322839365E-2</v>
      </c>
      <c r="AP146" s="35">
        <f t="shared" si="44"/>
        <v>1.9952591452884087E-2</v>
      </c>
      <c r="AQ146" s="35">
        <f t="shared" si="44"/>
        <v>1.9376938556952682E-2</v>
      </c>
      <c r="AR146" s="35">
        <f t="shared" si="44"/>
        <v>1.8803847530893987E-2</v>
      </c>
      <c r="AS146" s="35">
        <f t="shared" si="44"/>
        <v>1.7798870414711527E-2</v>
      </c>
      <c r="AT146" s="35">
        <f t="shared" si="44"/>
        <v>1.6796054894300704E-2</v>
      </c>
      <c r="AU146" s="35">
        <f t="shared" si="44"/>
        <v>1.5831827074451257E-2</v>
      </c>
      <c r="AV146" s="35">
        <f t="shared" si="44"/>
        <v>1.5161234939709889E-2</v>
      </c>
      <c r="AW146" s="35">
        <f t="shared" si="44"/>
        <v>1.4473060804841341E-2</v>
      </c>
      <c r="AX146" s="35">
        <f t="shared" si="44"/>
        <v>1.3833659227767558E-2</v>
      </c>
      <c r="AY146" s="35">
        <f t="shared" si="44"/>
        <v>1.3476087501988723E-2</v>
      </c>
      <c r="AZ146" s="35">
        <f t="shared" si="44"/>
        <v>1.3137169549659031E-2</v>
      </c>
      <c r="BA146" s="35">
        <f t="shared" si="44"/>
        <v>1.2796628427206771E-2</v>
      </c>
      <c r="BB146" s="35">
        <f t="shared" si="44"/>
        <v>1.226481527419045E-2</v>
      </c>
      <c r="BC146" s="35">
        <f t="shared" si="44"/>
        <v>1.1755429161068776E-2</v>
      </c>
      <c r="BD146" s="35">
        <f t="shared" si="44"/>
        <v>1.1239181932440868E-2</v>
      </c>
      <c r="BE146" s="35">
        <f t="shared" si="44"/>
        <v>1.1211730626995242E-2</v>
      </c>
      <c r="BF146" s="35">
        <f t="shared" si="44"/>
        <v>1.1200572758904041E-2</v>
      </c>
      <c r="BG146" s="35">
        <f t="shared" si="44"/>
        <v>1.1161473483515646E-2</v>
      </c>
    </row>
    <row r="147" spans="2:59" s="7" customFormat="1" x14ac:dyDescent="0.3">
      <c r="B147" s="1" t="s">
        <v>53</v>
      </c>
      <c r="C147" s="35">
        <f t="shared" si="44"/>
        <v>0.22535854297930377</v>
      </c>
      <c r="D147" s="35">
        <f t="shared" si="44"/>
        <v>0.22522561422536044</v>
      </c>
      <c r="E147" s="35">
        <f t="shared" si="44"/>
        <v>0.2257332098182234</v>
      </c>
      <c r="F147" s="35">
        <f t="shared" si="44"/>
        <v>0.22692979975572558</v>
      </c>
      <c r="G147" s="35">
        <f t="shared" si="44"/>
        <v>0.22749660040451336</v>
      </c>
      <c r="H147" s="35">
        <f t="shared" si="44"/>
        <v>0.22929229243313493</v>
      </c>
      <c r="I147" s="35">
        <f t="shared" si="44"/>
        <v>0.22767763065239402</v>
      </c>
      <c r="J147" s="35">
        <f t="shared" si="44"/>
        <v>0.22621019120908462</v>
      </c>
      <c r="K147" s="35">
        <f t="shared" si="44"/>
        <v>0.22532198447176635</v>
      </c>
      <c r="L147" s="35">
        <f t="shared" si="44"/>
        <v>0.22730917665437039</v>
      </c>
      <c r="M147" s="35">
        <f t="shared" si="44"/>
        <v>0.22973731897822253</v>
      </c>
      <c r="N147" s="35">
        <f t="shared" si="44"/>
        <v>0.24150699432771663</v>
      </c>
      <c r="O147" s="35">
        <f t="shared" si="44"/>
        <v>0.25290625626252711</v>
      </c>
      <c r="P147" s="35">
        <f t="shared" si="44"/>
        <v>0.25515548759460682</v>
      </c>
      <c r="Q147" s="35">
        <f t="shared" si="44"/>
        <v>0.25655689280573857</v>
      </c>
      <c r="R147" s="35">
        <f t="shared" si="44"/>
        <v>0.2594444452468701</v>
      </c>
      <c r="S147" s="35">
        <f t="shared" si="44"/>
        <v>0.26283562355836271</v>
      </c>
      <c r="T147" s="35">
        <f t="shared" si="44"/>
        <v>0.26700984751778056</v>
      </c>
      <c r="U147" s="35">
        <f t="shared" si="44"/>
        <v>0.26801698844753524</v>
      </c>
      <c r="V147" s="35">
        <f t="shared" si="44"/>
        <v>0.27024595407862922</v>
      </c>
      <c r="W147" s="35">
        <f t="shared" si="44"/>
        <v>0.27378260927270992</v>
      </c>
      <c r="X147" s="35">
        <f t="shared" si="44"/>
        <v>0.27701604577469674</v>
      </c>
      <c r="Y147" s="35">
        <f t="shared" si="44"/>
        <v>0.28215977810338999</v>
      </c>
      <c r="Z147" s="35">
        <f t="shared" si="44"/>
        <v>0.28427678261785949</v>
      </c>
      <c r="AA147" s="35">
        <f t="shared" si="44"/>
        <v>0.28362571443808582</v>
      </c>
      <c r="AB147" s="35">
        <f t="shared" si="44"/>
        <v>0.28438145743172694</v>
      </c>
      <c r="AC147" s="35">
        <f t="shared" si="44"/>
        <v>0.28520665594019234</v>
      </c>
      <c r="AD147" s="35">
        <f t="shared" si="44"/>
        <v>0.28592535740215014</v>
      </c>
      <c r="AE147" s="35">
        <f t="shared" si="44"/>
        <v>0.28664867628838325</v>
      </c>
      <c r="AF147" s="35">
        <f t="shared" si="44"/>
        <v>0.28757662408523166</v>
      </c>
      <c r="AG147" s="35">
        <f t="shared" si="44"/>
        <v>0.2865369912187834</v>
      </c>
      <c r="AH147" s="35">
        <f t="shared" si="44"/>
        <v>0.28545443488713884</v>
      </c>
      <c r="AI147" s="35">
        <f t="shared" si="44"/>
        <v>0.28625055470868449</v>
      </c>
      <c r="AJ147" s="35">
        <f t="shared" si="44"/>
        <v>0.28904121291242463</v>
      </c>
      <c r="AK147" s="35">
        <f t="shared" si="44"/>
        <v>0.2913166139680019</v>
      </c>
      <c r="AL147" s="35">
        <f t="shared" si="44"/>
        <v>0.29464703361463057</v>
      </c>
      <c r="AM147" s="35">
        <f t="shared" si="44"/>
        <v>0.29449637652650645</v>
      </c>
      <c r="AN147" s="35">
        <f t="shared" si="44"/>
        <v>0.2933215967703659</v>
      </c>
      <c r="AO147" s="35">
        <f t="shared" si="44"/>
        <v>0.29199932059300382</v>
      </c>
      <c r="AP147" s="35">
        <f t="shared" si="44"/>
        <v>0.29014363736344323</v>
      </c>
      <c r="AQ147" s="35">
        <f t="shared" si="44"/>
        <v>0.28770641141680159</v>
      </c>
      <c r="AR147" s="35">
        <f t="shared" si="44"/>
        <v>0.28499763575597359</v>
      </c>
      <c r="AS147" s="35">
        <f t="shared" si="44"/>
        <v>0.28297702595691721</v>
      </c>
      <c r="AT147" s="35">
        <f t="shared" si="44"/>
        <v>0.27978950368171057</v>
      </c>
      <c r="AU147" s="35">
        <f t="shared" si="44"/>
        <v>0.27868243600938197</v>
      </c>
      <c r="AV147" s="35">
        <f t="shared" si="44"/>
        <v>0.28039772867352519</v>
      </c>
      <c r="AW147" s="35">
        <f t="shared" si="44"/>
        <v>0.28232691213530714</v>
      </c>
      <c r="AX147" s="35">
        <f t="shared" si="44"/>
        <v>0.28372954807442607</v>
      </c>
      <c r="AY147" s="35">
        <f t="shared" si="44"/>
        <v>0.28327583178860755</v>
      </c>
      <c r="AZ147" s="35">
        <f t="shared" si="44"/>
        <v>0.2829850157648095</v>
      </c>
      <c r="BA147" s="35">
        <f t="shared" si="44"/>
        <v>0.28268858752526516</v>
      </c>
      <c r="BB147" s="35">
        <f t="shared" si="44"/>
        <v>0.28159939963250274</v>
      </c>
      <c r="BC147" s="35">
        <f t="shared" si="44"/>
        <v>0.28056893551018108</v>
      </c>
      <c r="BD147" s="35">
        <f t="shared" si="44"/>
        <v>0.28017891318470195</v>
      </c>
      <c r="BE147" s="35">
        <f t="shared" si="44"/>
        <v>0.27999242389058704</v>
      </c>
      <c r="BF147" s="35">
        <f t="shared" si="44"/>
        <v>0.27841668449640883</v>
      </c>
      <c r="BG147" s="35">
        <f t="shared" si="44"/>
        <v>0.27794305282721948</v>
      </c>
    </row>
    <row r="148" spans="2:59" s="7" customFormat="1" x14ac:dyDescent="0.3">
      <c r="B148" s="1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0B74-1203-6840-A89B-C04B060314C3}">
  <dimension ref="A1:G50"/>
  <sheetViews>
    <sheetView workbookViewId="0">
      <selection activeCell="D24" sqref="D24"/>
    </sheetView>
  </sheetViews>
  <sheetFormatPr defaultColWidth="11.19921875" defaultRowHeight="15.6" x14ac:dyDescent="0.3"/>
  <cols>
    <col min="1" max="1" width="43" bestFit="1" customWidth="1"/>
  </cols>
  <sheetData>
    <row r="1" spans="1:7" x14ac:dyDescent="0.3">
      <c r="G1" t="s">
        <v>56</v>
      </c>
    </row>
    <row r="3" spans="1:7" x14ac:dyDescent="0.3">
      <c r="A3" s="8" t="s">
        <v>57</v>
      </c>
      <c r="B3" s="42" t="s">
        <v>58</v>
      </c>
      <c r="G3" t="s">
        <v>59</v>
      </c>
    </row>
    <row r="4" spans="1:7" x14ac:dyDescent="0.3">
      <c r="A4" s="8"/>
      <c r="B4" s="42"/>
    </row>
    <row r="5" spans="1:7" x14ac:dyDescent="0.3">
      <c r="A5" s="8" t="s">
        <v>60</v>
      </c>
      <c r="B5" s="43" t="s">
        <v>61</v>
      </c>
    </row>
    <row r="6" spans="1:7" x14ac:dyDescent="0.3">
      <c r="A6" s="8"/>
      <c r="B6" s="43"/>
    </row>
    <row r="7" spans="1:7" x14ac:dyDescent="0.3">
      <c r="A7" s="8" t="s">
        <v>6</v>
      </c>
      <c r="B7" s="43" t="s">
        <v>62</v>
      </c>
      <c r="G7" t="s">
        <v>63</v>
      </c>
    </row>
    <row r="8" spans="1:7" x14ac:dyDescent="0.3">
      <c r="A8" s="8"/>
      <c r="B8" s="43"/>
    </row>
    <row r="9" spans="1:7" x14ac:dyDescent="0.3">
      <c r="A9" s="8" t="s">
        <v>3</v>
      </c>
      <c r="B9" s="43" t="s">
        <v>64</v>
      </c>
    </row>
    <row r="10" spans="1:7" x14ac:dyDescent="0.3">
      <c r="A10" s="8"/>
    </row>
    <row r="11" spans="1:7" x14ac:dyDescent="0.3">
      <c r="A11" s="8" t="s">
        <v>65</v>
      </c>
      <c r="B11" s="43" t="s">
        <v>66</v>
      </c>
    </row>
    <row r="12" spans="1:7" x14ac:dyDescent="0.3">
      <c r="A12" s="15"/>
    </row>
    <row r="13" spans="1:7" x14ac:dyDescent="0.3">
      <c r="A13" s="8" t="s">
        <v>12</v>
      </c>
      <c r="B13" s="43" t="s">
        <v>67</v>
      </c>
      <c r="G13" t="s">
        <v>59</v>
      </c>
    </row>
    <row r="14" spans="1:7" x14ac:dyDescent="0.3">
      <c r="A14" s="40" t="s">
        <v>25</v>
      </c>
    </row>
    <row r="15" spans="1:7" x14ac:dyDescent="0.3">
      <c r="A15" s="40" t="s">
        <v>26</v>
      </c>
    </row>
    <row r="16" spans="1:7" x14ac:dyDescent="0.3">
      <c r="A16" s="8"/>
    </row>
    <row r="17" spans="1:7" x14ac:dyDescent="0.3">
      <c r="A17" s="44" t="s">
        <v>27</v>
      </c>
      <c r="B17" s="43" t="s">
        <v>68</v>
      </c>
      <c r="G17" t="s">
        <v>69</v>
      </c>
    </row>
    <row r="18" spans="1:7" x14ac:dyDescent="0.3">
      <c r="A18" s="45" t="s">
        <v>28</v>
      </c>
    </row>
    <row r="19" spans="1:7" x14ac:dyDescent="0.3">
      <c r="A19" s="45" t="s">
        <v>29</v>
      </c>
    </row>
    <row r="20" spans="1:7" x14ac:dyDescent="0.3">
      <c r="A20" s="45" t="s">
        <v>30</v>
      </c>
    </row>
    <row r="21" spans="1:7" x14ac:dyDescent="0.3">
      <c r="A21" s="45" t="s">
        <v>31</v>
      </c>
    </row>
    <row r="22" spans="1:7" x14ac:dyDescent="0.3">
      <c r="A22" s="45" t="s">
        <v>33</v>
      </c>
    </row>
    <row r="23" spans="1:7" x14ac:dyDescent="0.3">
      <c r="A23" s="46" t="s">
        <v>35</v>
      </c>
    </row>
    <row r="24" spans="1:7" x14ac:dyDescent="0.3">
      <c r="A24" s="46" t="s">
        <v>36</v>
      </c>
    </row>
    <row r="25" spans="1:7" x14ac:dyDescent="0.3">
      <c r="A25" s="46" t="s">
        <v>37</v>
      </c>
    </row>
    <row r="26" spans="1:7" x14ac:dyDescent="0.3">
      <c r="A26" s="46" t="s">
        <v>38</v>
      </c>
    </row>
    <row r="27" spans="1:7" x14ac:dyDescent="0.3">
      <c r="A27" s="47" t="s">
        <v>39</v>
      </c>
    </row>
    <row r="28" spans="1:7" x14ac:dyDescent="0.3">
      <c r="A28" s="1"/>
    </row>
    <row r="29" spans="1:7" x14ac:dyDescent="0.3">
      <c r="A29" s="1" t="s">
        <v>40</v>
      </c>
    </row>
    <row r="30" spans="1:7" x14ac:dyDescent="0.3">
      <c r="A30" s="1" t="s">
        <v>41</v>
      </c>
      <c r="B30" s="43" t="s">
        <v>70</v>
      </c>
      <c r="G30" t="s">
        <v>59</v>
      </c>
    </row>
    <row r="31" spans="1:7" x14ac:dyDescent="0.3">
      <c r="A31" s="1" t="s">
        <v>42</v>
      </c>
      <c r="B31" s="43" t="s">
        <v>71</v>
      </c>
      <c r="G31" t="s">
        <v>59</v>
      </c>
    </row>
    <row r="32" spans="1:7" x14ac:dyDescent="0.3">
      <c r="A32" s="1" t="s">
        <v>43</v>
      </c>
      <c r="B32" s="43" t="s">
        <v>72</v>
      </c>
      <c r="G32" t="s">
        <v>73</v>
      </c>
    </row>
    <row r="33" spans="1:7" x14ac:dyDescent="0.3">
      <c r="A33" s="1"/>
    </row>
    <row r="34" spans="1:7" x14ac:dyDescent="0.3">
      <c r="A34" s="5"/>
    </row>
    <row r="35" spans="1:7" x14ac:dyDescent="0.3">
      <c r="A35" s="5" t="s">
        <v>45</v>
      </c>
      <c r="B35" s="43" t="s">
        <v>74</v>
      </c>
      <c r="G35" t="s">
        <v>59</v>
      </c>
    </row>
    <row r="36" spans="1:7" x14ac:dyDescent="0.3">
      <c r="A36" s="1"/>
    </row>
    <row r="37" spans="1:7" x14ac:dyDescent="0.3">
      <c r="A37" s="1" t="s">
        <v>75</v>
      </c>
      <c r="B37" t="s">
        <v>76</v>
      </c>
      <c r="G37" t="s">
        <v>77</v>
      </c>
    </row>
    <row r="38" spans="1:7" x14ac:dyDescent="0.3">
      <c r="A38" s="1" t="s">
        <v>47</v>
      </c>
      <c r="B38" t="s">
        <v>78</v>
      </c>
    </row>
    <row r="39" spans="1:7" x14ac:dyDescent="0.3">
      <c r="A39" s="1" t="s">
        <v>48</v>
      </c>
      <c r="B39" s="43" t="s">
        <v>79</v>
      </c>
      <c r="G39" t="s">
        <v>77</v>
      </c>
    </row>
    <row r="40" spans="1:7" x14ac:dyDescent="0.3">
      <c r="A40" s="1"/>
      <c r="B40" s="43"/>
    </row>
    <row r="41" spans="1:7" x14ac:dyDescent="0.3">
      <c r="A41" s="1" t="s">
        <v>80</v>
      </c>
      <c r="B41" s="43" t="s">
        <v>81</v>
      </c>
    </row>
    <row r="42" spans="1:7" x14ac:dyDescent="0.3">
      <c r="A42" s="1" t="s">
        <v>82</v>
      </c>
      <c r="B42" s="43"/>
    </row>
    <row r="43" spans="1:7" x14ac:dyDescent="0.3">
      <c r="A43" s="1" t="s">
        <v>83</v>
      </c>
      <c r="B43" s="43"/>
    </row>
    <row r="44" spans="1:7" x14ac:dyDescent="0.3">
      <c r="A44" s="1"/>
    </row>
    <row r="45" spans="1:7" x14ac:dyDescent="0.3">
      <c r="A45" s="1"/>
    </row>
    <row r="46" spans="1:7" x14ac:dyDescent="0.3">
      <c r="A46" s="48" t="s">
        <v>84</v>
      </c>
      <c r="B46" s="43" t="s">
        <v>85</v>
      </c>
      <c r="G46" t="s">
        <v>86</v>
      </c>
    </row>
    <row r="47" spans="1:7" x14ac:dyDescent="0.3">
      <c r="A47" s="46" t="s">
        <v>87</v>
      </c>
    </row>
    <row r="48" spans="1:7" x14ac:dyDescent="0.3">
      <c r="A48" s="46" t="s">
        <v>88</v>
      </c>
    </row>
    <row r="49" spans="1:1" x14ac:dyDescent="0.3">
      <c r="A49" s="46" t="s">
        <v>89</v>
      </c>
    </row>
    <row r="50" spans="1:1" x14ac:dyDescent="0.3">
      <c r="A50" s="47" t="s">
        <v>90</v>
      </c>
    </row>
  </sheetData>
  <hyperlinks>
    <hyperlink ref="B46" r:id="rId1" xr:uid="{F84651E5-E041-6444-916B-69682E16E11D}"/>
    <hyperlink ref="B39" r:id="rId2" xr:uid="{BB37D4E5-5212-B841-8CEB-8C9A7E494EBA}"/>
    <hyperlink ref="B35" r:id="rId3" xr:uid="{51DF0FB6-9F79-5747-A106-48484D4500D5}"/>
    <hyperlink ref="B17" r:id="rId4" xr:uid="{1A0EDE6B-48AA-0A42-84E5-7A503541F5E6}"/>
    <hyperlink ref="B13" r:id="rId5" xr:uid="{89D3885C-A511-B34B-A386-C52DD1B8F5B7}"/>
    <hyperlink ref="B30" r:id="rId6" xr:uid="{BEC49C72-2592-F241-A6EB-904A840274D4}"/>
    <hyperlink ref="B31" r:id="rId7" xr:uid="{F34E8834-534B-674E-AF0F-A6E0DEC6E923}"/>
    <hyperlink ref="B7" r:id="rId8" xr:uid="{54CF98A3-E934-CD47-9273-7C673DECA3E3}"/>
    <hyperlink ref="B3" r:id="rId9" xr:uid="{4AFB9E46-E477-264F-8A74-F7C4CA2A00CC}"/>
    <hyperlink ref="B32" r:id="rId10" xr:uid="{9A38ABB1-CA68-8B4D-81C7-041A533B707C}"/>
    <hyperlink ref="B41" r:id="rId11" xr:uid="{3D1AD403-5EE5-2C43-9FEA-E79C82803227}"/>
    <hyperlink ref="B5" r:id="rId12" xr:uid="{89E3775B-8435-234E-9378-AE301496B80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C3C9-9A8D-4A45-AE4C-EC73E2FD0108}">
  <dimension ref="A1:BC59"/>
  <sheetViews>
    <sheetView workbookViewId="0">
      <pane xSplit="2" ySplit="1" topLeftCell="AR4" activePane="bottomRight" state="frozen"/>
      <selection activeCell="BB71" sqref="BB71"/>
      <selection pane="topRight" activeCell="BB71" sqref="BB71"/>
      <selection pane="bottomLeft" activeCell="BB71" sqref="BB71"/>
      <selection pane="bottomRight" activeCell="BC7" sqref="BC7"/>
    </sheetView>
  </sheetViews>
  <sheetFormatPr defaultColWidth="11.19921875" defaultRowHeight="15.6" x14ac:dyDescent="0.3"/>
  <cols>
    <col min="1" max="1" width="22" bestFit="1" customWidth="1"/>
    <col min="2" max="2" width="17.296875" bestFit="1" customWidth="1"/>
    <col min="3" max="3" width="11.5" bestFit="1" customWidth="1"/>
    <col min="4" max="4" width="12.296875" customWidth="1"/>
    <col min="5" max="5" width="11.5" bestFit="1" customWidth="1"/>
    <col min="6" max="6" width="12.19921875" customWidth="1"/>
    <col min="7" max="7" width="11" customWidth="1"/>
    <col min="8" max="8" width="10.796875" customWidth="1"/>
    <col min="9" max="9" width="10.69921875" customWidth="1"/>
    <col min="10" max="10" width="11.5" customWidth="1"/>
    <col min="11" max="11" width="11.5" bestFit="1" customWidth="1"/>
    <col min="12" max="12" width="11" customWidth="1"/>
    <col min="13" max="14" width="11.5" bestFit="1" customWidth="1"/>
    <col min="15" max="15" width="10.69921875" customWidth="1"/>
    <col min="16" max="16" width="12" customWidth="1"/>
    <col min="17" max="17" width="11.5" bestFit="1" customWidth="1"/>
    <col min="18" max="18" width="11.69921875" bestFit="1" customWidth="1"/>
    <col min="19" max="20" width="10.796875" customWidth="1"/>
    <col min="21" max="21" width="11.5" bestFit="1" customWidth="1"/>
    <col min="22" max="22" width="9.69921875" customWidth="1"/>
    <col min="23" max="23" width="10.796875" customWidth="1"/>
    <col min="24" max="24" width="11.5" bestFit="1" customWidth="1"/>
    <col min="27" max="27" width="11.5" bestFit="1" customWidth="1"/>
    <col min="29" max="29" width="11.5" bestFit="1" customWidth="1"/>
    <col min="30" max="31" width="11.19921875" customWidth="1"/>
    <col min="32" max="32" width="11.5" bestFit="1" customWidth="1"/>
    <col min="33" max="33" width="11.69921875" bestFit="1" customWidth="1"/>
    <col min="34" max="37" width="11.5" bestFit="1" customWidth="1"/>
    <col min="41" max="41" width="11.5" bestFit="1" customWidth="1"/>
    <col min="44" max="44" width="11.5" bestFit="1" customWidth="1"/>
    <col min="47" max="47" width="11.796875" customWidth="1"/>
    <col min="53" max="55" width="11.5" bestFit="1" customWidth="1"/>
  </cols>
  <sheetData>
    <row r="1" spans="1:55" x14ac:dyDescent="0.3">
      <c r="C1" s="49">
        <v>43556</v>
      </c>
      <c r="D1" s="49">
        <v>43586</v>
      </c>
      <c r="E1" s="49">
        <v>43617</v>
      </c>
      <c r="F1" s="49">
        <v>43647</v>
      </c>
      <c r="G1" s="49">
        <v>43678</v>
      </c>
      <c r="H1" s="49">
        <v>43709</v>
      </c>
      <c r="I1" s="49">
        <v>43739</v>
      </c>
      <c r="J1" s="49">
        <v>43770</v>
      </c>
      <c r="K1" s="49">
        <v>43800</v>
      </c>
      <c r="L1" s="49">
        <v>43831</v>
      </c>
      <c r="M1" s="49">
        <v>43862</v>
      </c>
      <c r="N1" s="49">
        <v>43891</v>
      </c>
      <c r="O1" s="49">
        <v>43922</v>
      </c>
      <c r="P1" s="49">
        <v>43952</v>
      </c>
      <c r="Q1" s="49">
        <v>43983</v>
      </c>
      <c r="R1" s="49">
        <v>44013</v>
      </c>
      <c r="S1" s="49">
        <v>44044</v>
      </c>
      <c r="T1" s="49">
        <v>44075</v>
      </c>
      <c r="U1" s="49">
        <v>44105</v>
      </c>
      <c r="V1" s="49">
        <v>44136</v>
      </c>
      <c r="W1" s="49">
        <v>44166</v>
      </c>
      <c r="X1" s="49">
        <v>44197</v>
      </c>
      <c r="Y1" s="49">
        <v>44228</v>
      </c>
      <c r="Z1" s="49">
        <v>44256</v>
      </c>
      <c r="AA1" s="49">
        <v>44287</v>
      </c>
      <c r="AB1" s="49">
        <v>44317</v>
      </c>
      <c r="AC1" s="49">
        <v>44348</v>
      </c>
      <c r="AD1" s="49">
        <v>44378</v>
      </c>
      <c r="AE1" s="49">
        <v>44409</v>
      </c>
      <c r="AF1" s="49">
        <v>44440</v>
      </c>
      <c r="AG1" s="49">
        <v>44470</v>
      </c>
      <c r="AH1" s="49">
        <v>44501</v>
      </c>
      <c r="AI1" s="49">
        <v>44531</v>
      </c>
      <c r="AJ1" s="49">
        <v>44562</v>
      </c>
      <c r="AK1" s="49">
        <v>44593</v>
      </c>
      <c r="AL1" s="49">
        <v>44621</v>
      </c>
      <c r="AM1" s="49">
        <v>44652</v>
      </c>
      <c r="AN1" s="49">
        <v>44682</v>
      </c>
      <c r="AO1" s="49">
        <v>44713</v>
      </c>
      <c r="AP1" s="49">
        <v>44743</v>
      </c>
      <c r="AQ1" s="49">
        <v>44774</v>
      </c>
      <c r="AR1" s="49">
        <v>44805</v>
      </c>
      <c r="AS1" s="49">
        <v>44835</v>
      </c>
      <c r="AT1" s="49">
        <v>44866</v>
      </c>
      <c r="AU1" s="49">
        <v>44896</v>
      </c>
      <c r="AV1" s="49">
        <v>44927</v>
      </c>
      <c r="AW1" s="49">
        <v>44958</v>
      </c>
      <c r="AX1" s="49">
        <v>44986</v>
      </c>
      <c r="AY1" s="49">
        <v>45017</v>
      </c>
      <c r="AZ1" s="49">
        <v>45047</v>
      </c>
      <c r="BA1" s="49">
        <v>45078</v>
      </c>
      <c r="BB1" s="49">
        <v>45108</v>
      </c>
      <c r="BC1" s="49">
        <v>45139</v>
      </c>
    </row>
    <row r="2" spans="1:55" x14ac:dyDescent="0.3">
      <c r="A2" s="50" t="s">
        <v>7</v>
      </c>
      <c r="B2" s="50" t="s">
        <v>8</v>
      </c>
      <c r="C2" s="50">
        <f>C3+C4</f>
        <v>29797.431462469074</v>
      </c>
      <c r="D2" s="50">
        <f t="shared" ref="D2:BB2" si="0">D3+D4</f>
        <v>30048.878993310725</v>
      </c>
      <c r="E2" s="50">
        <f t="shared" si="0"/>
        <v>32152.661</v>
      </c>
      <c r="F2" s="50">
        <f t="shared" si="0"/>
        <v>30280.162281166253</v>
      </c>
      <c r="G2" s="50">
        <f t="shared" si="0"/>
        <v>30354.356514030114</v>
      </c>
      <c r="H2" s="50">
        <f>H3+H4</f>
        <v>32522.929</v>
      </c>
      <c r="I2" s="50">
        <f t="shared" si="0"/>
        <v>30567.012764384457</v>
      </c>
      <c r="J2" s="50">
        <f t="shared" si="0"/>
        <v>30641.297875090968</v>
      </c>
      <c r="K2" s="50">
        <f>K3+K4</f>
        <v>32798.455000000002</v>
      </c>
      <c r="L2" s="50">
        <f t="shared" si="0"/>
        <v>30860.840203633743</v>
      </c>
      <c r="M2" s="50">
        <f t="shared" si="0"/>
        <v>30973.716275445047</v>
      </c>
      <c r="N2" s="50">
        <f>N3+N4</f>
        <v>33736.054000000004</v>
      </c>
      <c r="O2" s="50">
        <f t="shared" si="0"/>
        <v>32309.702960362054</v>
      </c>
      <c r="P2" s="50">
        <f t="shared" si="0"/>
        <v>32326.833200105393</v>
      </c>
      <c r="Q2" s="50">
        <f>Q3+Q4</f>
        <v>34397.938000000002</v>
      </c>
      <c r="R2" s="50">
        <f t="shared" si="0"/>
        <v>32398.83096978375</v>
      </c>
      <c r="S2" s="50">
        <f t="shared" si="0"/>
        <v>32463.556631338215</v>
      </c>
      <c r="T2" s="50">
        <f t="shared" si="0"/>
        <v>34606.040999999997</v>
      </c>
      <c r="U2" s="50">
        <f t="shared" si="0"/>
        <v>32633.228311830368</v>
      </c>
      <c r="V2" s="50">
        <f t="shared" si="0"/>
        <v>32736.965754846919</v>
      </c>
      <c r="W2" s="50">
        <f t="shared" si="0"/>
        <v>34935.411999999997</v>
      </c>
      <c r="X2" s="50">
        <f t="shared" si="0"/>
        <v>32997.723635049508</v>
      </c>
      <c r="Y2" s="50">
        <f t="shared" si="0"/>
        <v>33172.765606185763</v>
      </c>
      <c r="Z2" s="50">
        <f t="shared" si="0"/>
        <v>35383.881999999998</v>
      </c>
      <c r="AA2" s="50">
        <f t="shared" si="0"/>
        <v>33663.86321772568</v>
      </c>
      <c r="AB2" s="50">
        <f t="shared" si="0"/>
        <v>34023.285233655894</v>
      </c>
      <c r="AC2" s="50">
        <f t="shared" si="0"/>
        <v>36369.637999999999</v>
      </c>
      <c r="AD2" s="50">
        <f t="shared" si="0"/>
        <v>34382.331247538721</v>
      </c>
      <c r="AE2" s="50">
        <f t="shared" si="0"/>
        <v>34594.394880138847</v>
      </c>
      <c r="AF2" s="50">
        <f t="shared" si="0"/>
        <v>36889.716</v>
      </c>
      <c r="AG2" s="50">
        <f t="shared" si="0"/>
        <v>34995.783044282762</v>
      </c>
      <c r="AH2" s="50">
        <f t="shared" si="0"/>
        <v>35216.445972379639</v>
      </c>
      <c r="AI2" s="50">
        <f t="shared" si="0"/>
        <v>37666.055</v>
      </c>
      <c r="AJ2" s="50">
        <f t="shared" si="0"/>
        <v>35746.218963620195</v>
      </c>
      <c r="AK2" s="50">
        <f t="shared" si="0"/>
        <v>35963.679035825102</v>
      </c>
      <c r="AL2" s="50">
        <f t="shared" si="0"/>
        <v>38383.127999999997</v>
      </c>
      <c r="AM2" s="50">
        <f t="shared" si="0"/>
        <v>36509.03477185448</v>
      </c>
      <c r="AN2" s="50">
        <f t="shared" si="0"/>
        <v>36659.043567470129</v>
      </c>
      <c r="AO2" s="50">
        <f t="shared" si="0"/>
        <v>39065.565000000002</v>
      </c>
      <c r="AP2" s="50">
        <f t="shared" si="0"/>
        <v>37099.810717250577</v>
      </c>
      <c r="AQ2" s="50">
        <f t="shared" si="0"/>
        <v>37276.107805206368</v>
      </c>
      <c r="AR2" s="50">
        <f t="shared" si="0"/>
        <v>39546.716</v>
      </c>
      <c r="AS2" s="50">
        <f t="shared" si="0"/>
        <v>37477.315361973378</v>
      </c>
      <c r="AT2" s="50">
        <f t="shared" si="0"/>
        <v>37416.337834125283</v>
      </c>
      <c r="AU2" s="50">
        <f t="shared" si="0"/>
        <v>39989.171999999999</v>
      </c>
      <c r="AV2" s="50">
        <f t="shared" si="0"/>
        <v>37629.290307902804</v>
      </c>
      <c r="AW2" s="50">
        <f t="shared" si="0"/>
        <v>37719.091864849412</v>
      </c>
      <c r="AX2" s="50">
        <f t="shared" si="0"/>
        <v>40281.351999999999</v>
      </c>
      <c r="AY2" s="50">
        <f t="shared" si="0"/>
        <v>37863.866236698901</v>
      </c>
      <c r="AZ2" s="50">
        <f t="shared" si="0"/>
        <v>37974.932373474439</v>
      </c>
      <c r="BA2" s="50">
        <f t="shared" si="0"/>
        <v>40506.797999999995</v>
      </c>
      <c r="BB2" s="50">
        <f t="shared" si="0"/>
        <v>38083.454945971338</v>
      </c>
      <c r="BC2" s="50">
        <f t="shared" ref="BC2" si="1">BC3+BC4</f>
        <v>38206.434738420816</v>
      </c>
    </row>
    <row r="3" spans="1:55" x14ac:dyDescent="0.3">
      <c r="A3" s="50"/>
      <c r="B3" s="50" t="s">
        <v>9</v>
      </c>
      <c r="C3" s="50">
        <f>D3*C7/D7</f>
        <v>11133.318534939655</v>
      </c>
      <c r="D3" s="50">
        <f>E3*D7/E7</f>
        <v>13538.901856957254</v>
      </c>
      <c r="E3" s="50">
        <f>'Summary Report'!E16</f>
        <v>15579.054</v>
      </c>
      <c r="F3" s="50">
        <f>(F7/E7*E3)+($H12/3)</f>
        <v>13637.687013713572</v>
      </c>
      <c r="G3" s="50">
        <f>(G7/F7*F3)+($H12/3)</f>
        <v>13701.821861289045</v>
      </c>
      <c r="H3" s="50">
        <f>'Summary Report'!H16</f>
        <v>15768.446</v>
      </c>
      <c r="I3" s="50">
        <f>(I7/H7*H3)+($K12/3)</f>
        <v>13803.484570966597</v>
      </c>
      <c r="J3" s="50">
        <f>(J7/I7*I3)+($K12/3)</f>
        <v>13845.249882773909</v>
      </c>
      <c r="K3" s="50">
        <f>'Summary Report'!K16</f>
        <v>15951.620999999999</v>
      </c>
      <c r="L3" s="50">
        <f>(L7/K7*K3)+($N12/3)</f>
        <v>13914.971243551827</v>
      </c>
      <c r="M3" s="50">
        <f>(M7/L7*L3)+($N12/3)</f>
        <v>13903.7559449889</v>
      </c>
      <c r="N3" s="50">
        <f>'Summary Report'!N16</f>
        <v>16007.692999999999</v>
      </c>
      <c r="O3" s="50">
        <f>(O7/N7*N3)+($Q12/3)</f>
        <v>13986.002541613216</v>
      </c>
      <c r="P3" s="50">
        <f>(P7/O7*O3)+($Q12/3)</f>
        <v>13968.944354908221</v>
      </c>
      <c r="Q3" s="50">
        <f>'Summary Report'!Q16</f>
        <v>16009.544</v>
      </c>
      <c r="R3" s="50">
        <f>(R7/Q7*Q3)+($T12/3)</f>
        <v>14043.39105326826</v>
      </c>
      <c r="S3" s="50">
        <f>(S7/R7*R3)+($T12/3)</f>
        <v>14128.240683439361</v>
      </c>
      <c r="T3" s="50">
        <f>'Summary Report'!T16</f>
        <v>16261.424999999999</v>
      </c>
      <c r="U3" s="50">
        <f>(T3*U7/T7)+($W12/3)</f>
        <v>14319.164210592367</v>
      </c>
      <c r="V3" s="50">
        <f>(U3*V7/U7)+($W12/3)</f>
        <v>14425.618851319663</v>
      </c>
      <c r="W3" s="50">
        <f>'Summary Report'!W16</f>
        <v>16526.643</v>
      </c>
      <c r="X3" s="50">
        <f>(W3*X7/W7)+($Z12/3)</f>
        <v>14530.520153048041</v>
      </c>
      <c r="Y3" s="50">
        <f>(X3*Y7/X7)+($Z12/3)</f>
        <v>14542.580303911751</v>
      </c>
      <c r="Z3" s="50">
        <f>'Summary Report'!Z16</f>
        <v>16688.953000000001</v>
      </c>
      <c r="AA3" s="50">
        <f>(Z3*AA7/Z7)+($AC12/3)</f>
        <v>14870.472593519555</v>
      </c>
      <c r="AB3" s="50">
        <f>(AA3*AB7/AA7)+($AC12/3)</f>
        <v>15101.366094824334</v>
      </c>
      <c r="AC3" s="50">
        <f>'Summary Report'!AC16</f>
        <v>17406.011999999999</v>
      </c>
      <c r="AD3" s="7">
        <f>(AC3*AD7/AC7)+($AF12/3)</f>
        <v>15354.817453395377</v>
      </c>
      <c r="AE3" s="7">
        <f>(AD3*AE7/AD7)+($AF12/3)</f>
        <v>15510.39056504779</v>
      </c>
      <c r="AF3" s="50">
        <f>'Summary Report'!AF16</f>
        <v>17752.917000000001</v>
      </c>
      <c r="AG3" s="7">
        <f>(AF3*AG7/AF7)+($AI12/3)</f>
        <v>15751.233955211663</v>
      </c>
      <c r="AH3" s="7">
        <f>(AG3*AH7/AG7)+($AI12/3)</f>
        <v>15869.009863681564</v>
      </c>
      <c r="AI3" s="50">
        <f>'Summary Report'!AI16</f>
        <v>18140.495999999999</v>
      </c>
      <c r="AJ3" s="41">
        <f>(AI3*AJ7/AI7)+($AL12/3)</f>
        <v>16051.355510871388</v>
      </c>
      <c r="AK3" s="41">
        <f>(AJ3*AK7/AJ7)+($AL12/3)</f>
        <v>16084.5006434917</v>
      </c>
      <c r="AL3" s="50">
        <f>'Summary Report'!AL16</f>
        <v>18331.161</v>
      </c>
      <c r="AM3" s="41">
        <f>(AL3*AM7/AL7)+($AO12/3)</f>
        <v>16286.050564737925</v>
      </c>
      <c r="AN3" s="41">
        <f>(AM3*AN7/AM7)+($AO12/3)</f>
        <v>16347.600673976061</v>
      </c>
      <c r="AO3" s="50">
        <f>'Summary Report'!AO16</f>
        <v>18686.846000000001</v>
      </c>
      <c r="AP3" s="41">
        <f>(AO3*AP7/AO7)+($AR12/3)</f>
        <v>16635.812574480125</v>
      </c>
      <c r="AQ3" s="41">
        <f>(AP3*AQ7/AP7)+($AR12/3)</f>
        <v>16744.398094313241</v>
      </c>
      <c r="AR3" s="50">
        <f>'Summary Report'!AR16</f>
        <v>19011.411</v>
      </c>
      <c r="AS3" s="41">
        <f>(AR3*AS7/AR7)+($AU12/3)</f>
        <v>17756.626867646573</v>
      </c>
      <c r="AT3" s="41">
        <f>(AS3*AT7/AS7)+($AU12/3)</f>
        <v>16038.654155042263</v>
      </c>
      <c r="AU3" s="50">
        <f>'Summary Report'!AU16</f>
        <v>19227.657999999999</v>
      </c>
      <c r="AV3" s="41">
        <f>(AU3*AV7/AU7)+($AX12/3)</f>
        <v>16742.699679354417</v>
      </c>
      <c r="AW3" s="41">
        <f>(AV3*AW7/AV7)+($AX12/3)</f>
        <v>16732.41129059704</v>
      </c>
      <c r="AX3" s="50">
        <f>'Summary Report'!AX16</f>
        <v>19255.254000000001</v>
      </c>
      <c r="AY3" s="41">
        <f>(AX3*AY7/AX7)+($BA12/3)</f>
        <v>16799.630226226382</v>
      </c>
      <c r="AZ3" s="41">
        <f>(AY3*AZ7/AY7)+($BA12/3)</f>
        <v>16868.825080548231</v>
      </c>
      <c r="BA3" s="7">
        <f>'Summary Report'!BA16</f>
        <v>19416.125</v>
      </c>
      <c r="BB3" s="7">
        <f>BA3*BB7/BA7</f>
        <v>16986.372232364476</v>
      </c>
      <c r="BC3" s="61">
        <f>BB3*BC7/BB7</f>
        <v>17055.858304860132</v>
      </c>
    </row>
    <row r="4" spans="1:55" x14ac:dyDescent="0.3">
      <c r="A4" s="50"/>
      <c r="B4" s="50" t="s">
        <v>14</v>
      </c>
      <c r="C4" s="50">
        <f>D4*C8/D8</f>
        <v>18664.112927529419</v>
      </c>
      <c r="D4" s="50">
        <f>E4*D8/E8</f>
        <v>16509.977136353471</v>
      </c>
      <c r="E4" s="50">
        <f>'Summary Report'!E21</f>
        <v>16573.607</v>
      </c>
      <c r="F4" s="50">
        <f>(F8/E8*E4)+($H13/3)</f>
        <v>16642.475267452679</v>
      </c>
      <c r="G4" s="50">
        <f>(G8/F8*F4)+($H13/3)</f>
        <v>16652.534652741069</v>
      </c>
      <c r="H4" s="50">
        <f>'Summary Report'!H21</f>
        <v>16754.483</v>
      </c>
      <c r="I4" s="50">
        <f>(I8/H8*H4)+($K13/3)</f>
        <v>16763.52819341786</v>
      </c>
      <c r="J4" s="50">
        <f>(J8/I8*I4)+($K13/3)</f>
        <v>16796.047992317057</v>
      </c>
      <c r="K4" s="50">
        <f>'Summary Report'!K21</f>
        <v>16846.833999999999</v>
      </c>
      <c r="L4" s="50">
        <f>(L8/K8*K4)+($N13/3)</f>
        <v>16945.868960081916</v>
      </c>
      <c r="M4" s="50">
        <f>(M8/L8*L4)+($N13/3)</f>
        <v>17069.96033045615</v>
      </c>
      <c r="N4" s="50">
        <f>'Summary Report'!N21</f>
        <v>17728.361000000001</v>
      </c>
      <c r="O4" s="50">
        <f>(O8/N8*N4)+($Q13/3)</f>
        <v>18323.700418748838</v>
      </c>
      <c r="P4" s="50">
        <f>(P8/O8*O4)+($Q13/3)</f>
        <v>18357.888845197172</v>
      </c>
      <c r="Q4" s="50">
        <f>'Summary Report'!Q21</f>
        <v>18388.394</v>
      </c>
      <c r="R4" s="50">
        <f>(R8/Q8*Q4)+($T13/3)</f>
        <v>18355.43991651549</v>
      </c>
      <c r="S4" s="50">
        <f>(S8/R8*R4)+($T13/3)</f>
        <v>18335.315947898856</v>
      </c>
      <c r="T4" s="50">
        <f>'Summary Report'!T21</f>
        <v>18344.616000000002</v>
      </c>
      <c r="U4" s="50">
        <f>(T4*U8/T8)+($W13/3)</f>
        <v>18314.064101238</v>
      </c>
      <c r="V4" s="50">
        <f>(U4*V8/U8)+($W13/3)</f>
        <v>18311.346903527254</v>
      </c>
      <c r="W4" s="50">
        <f>'Summary Report'!W21</f>
        <v>18408.769</v>
      </c>
      <c r="X4" s="50">
        <f>(W4*X8/W8)+($Z13/3)</f>
        <v>18467.203482001471</v>
      </c>
      <c r="Y4" s="50">
        <f>(X4*Y8/X8)+($Z13/3)</f>
        <v>18630.185302274014</v>
      </c>
      <c r="Z4" s="50">
        <f>'Summary Report'!Z21</f>
        <v>18694.929</v>
      </c>
      <c r="AA4" s="50">
        <f>(Z4*AA8/Z8)+($AC13/3)</f>
        <v>18793.390624206128</v>
      </c>
      <c r="AB4" s="50">
        <f>(AA4*AB8/AA8)+($AC13/3)</f>
        <v>18921.919138831559</v>
      </c>
      <c r="AC4" s="50">
        <f>'Summary Report'!AC21</f>
        <v>18963.626</v>
      </c>
      <c r="AD4" s="7">
        <f>(AC4*AD8/AC8)+($AF13/3)</f>
        <v>19027.513794143342</v>
      </c>
      <c r="AE4" s="7">
        <f>(AD4*AE8/AD8)+($AF13/3)</f>
        <v>19084.004315091057</v>
      </c>
      <c r="AF4" s="50">
        <f>'Summary Report'!AF21</f>
        <v>19136.798999999999</v>
      </c>
      <c r="AG4" s="7">
        <f>(AF4*AG8/AF8)+($AI13/3)</f>
        <v>19244.549089071097</v>
      </c>
      <c r="AH4" s="7">
        <f>(AG4*AH8/AG8)+($AI13/3)</f>
        <v>19347.436108698075</v>
      </c>
      <c r="AI4" s="50">
        <f>'Summary Report'!AI21</f>
        <v>19525.559000000001</v>
      </c>
      <c r="AJ4" s="41">
        <f>(AI4*AJ8/AI8)+($AL13/3)</f>
        <v>19694.863452748807</v>
      </c>
      <c r="AK4" s="41">
        <f>(AJ4*AK8/AJ8)+($AL13/3)</f>
        <v>19879.178392333404</v>
      </c>
      <c r="AL4" s="50">
        <f>'Summary Report'!AL21</f>
        <v>20051.967000000001</v>
      </c>
      <c r="AM4" s="41">
        <f>(AL4*AM8/AL8)+($AO13/3)</f>
        <v>20222.984207116559</v>
      </c>
      <c r="AN4" s="41">
        <f>(AM4*AN8/AM8)+($AO13/3)</f>
        <v>20311.44289349407</v>
      </c>
      <c r="AO4" s="50">
        <f>'Summary Report'!AO21</f>
        <v>20378.719000000001</v>
      </c>
      <c r="AP4" s="41">
        <f>(AO4*AP8/AO8)+($AR13/3)</f>
        <v>20463.998142770452</v>
      </c>
      <c r="AQ4" s="41">
        <f>(AP4*AQ8/AP8)+($AR13/3)</f>
        <v>20531.709710893123</v>
      </c>
      <c r="AR4" s="50">
        <f>'Summary Report'!AR21</f>
        <v>20535.305</v>
      </c>
      <c r="AS4" s="41">
        <f>(AR4*AS8/AR8)+($AU13/3)</f>
        <v>19720.688494326805</v>
      </c>
      <c r="AT4" s="41">
        <f>(AS4*AT8/AS8)+($AU13/3)</f>
        <v>21377.68367908302</v>
      </c>
      <c r="AU4" s="50">
        <f>'Summary Report'!AU21</f>
        <v>20761.513999999999</v>
      </c>
      <c r="AV4" s="41">
        <f>(AU4*AV8/AU8)+($AX13/3)</f>
        <v>20886.590628548383</v>
      </c>
      <c r="AW4" s="41">
        <f>(AV4*AW8/AV8)+($AX13/3)</f>
        <v>20986.680574252372</v>
      </c>
      <c r="AX4" s="50">
        <f>'Summary Report'!AX21</f>
        <v>21026.098000000002</v>
      </c>
      <c r="AY4" s="41">
        <f>(AX4*AY8/AX8)+($BA13/3)</f>
        <v>21064.236010472523</v>
      </c>
      <c r="AZ4" s="41">
        <f>(AY4*AZ8/AY8)+($BA13/3)</f>
        <v>21106.107292926212</v>
      </c>
      <c r="BA4" s="7">
        <f>'Summary Report'!BA21</f>
        <v>21090.672999999999</v>
      </c>
      <c r="BB4" s="7">
        <f>BA4*BB8/BA8</f>
        <v>21097.082713606862</v>
      </c>
      <c r="BC4" s="7">
        <f>BB4*BC8/BB8</f>
        <v>21150.576433560684</v>
      </c>
    </row>
    <row r="5" spans="1:55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V5" s="7"/>
    </row>
    <row r="6" spans="1:55" s="7" customFormat="1" x14ac:dyDescent="0.3">
      <c r="A6" s="7" t="s">
        <v>91</v>
      </c>
      <c r="B6" s="7" t="s">
        <v>8</v>
      </c>
      <c r="C6" s="7">
        <f t="shared" ref="C6:BB6" si="2">C7+C8</f>
        <v>20903.068799000001</v>
      </c>
      <c r="D6" s="7">
        <f t="shared" si="2"/>
        <v>21467.964361999999</v>
      </c>
      <c r="E6" s="7">
        <f t="shared" si="2"/>
        <v>23154.550667999996</v>
      </c>
      <c r="F6" s="7">
        <f t="shared" si="2"/>
        <v>21616.474366000002</v>
      </c>
      <c r="G6" s="7">
        <f t="shared" si="2"/>
        <v>21658.963086999996</v>
      </c>
      <c r="H6" s="7">
        <f t="shared" si="2"/>
        <v>23375.428558</v>
      </c>
      <c r="I6" s="7">
        <f t="shared" si="2"/>
        <v>21789.56309</v>
      </c>
      <c r="J6" s="7">
        <f t="shared" si="2"/>
        <v>21842.495193000002</v>
      </c>
      <c r="K6" s="7">
        <f t="shared" si="2"/>
        <v>23577.769469999999</v>
      </c>
      <c r="L6" s="7">
        <f t="shared" si="2"/>
        <v>21977.462051999999</v>
      </c>
      <c r="M6" s="7">
        <f t="shared" si="2"/>
        <v>22029.084972000001</v>
      </c>
      <c r="N6" s="7">
        <f t="shared" si="2"/>
        <v>24128.526403999997</v>
      </c>
      <c r="O6" s="7">
        <f t="shared" si="2"/>
        <v>22926.254279000001</v>
      </c>
      <c r="P6" s="7">
        <f t="shared" si="2"/>
        <v>23004.280857999998</v>
      </c>
      <c r="Q6" s="7">
        <f t="shared" si="2"/>
        <v>24753.979657999997</v>
      </c>
      <c r="R6" s="7">
        <f t="shared" si="2"/>
        <v>23071.531341000002</v>
      </c>
      <c r="S6" s="7">
        <f t="shared" si="2"/>
        <v>23091.016578000002</v>
      </c>
      <c r="T6" s="7">
        <f t="shared" si="2"/>
        <v>24818.345302000002</v>
      </c>
      <c r="U6" s="7">
        <f t="shared" si="2"/>
        <v>23126.133948000002</v>
      </c>
      <c r="V6" s="7">
        <f t="shared" si="2"/>
        <v>23154.281522999998</v>
      </c>
      <c r="W6" s="7">
        <f t="shared" si="2"/>
        <v>24901.445988499996</v>
      </c>
      <c r="X6" s="7">
        <f t="shared" si="2"/>
        <v>23252.997819999997</v>
      </c>
      <c r="Y6" s="7">
        <f t="shared" si="2"/>
        <v>23336.59289</v>
      </c>
      <c r="Z6" s="7">
        <f t="shared" si="2"/>
        <v>25134.407930000001</v>
      </c>
      <c r="AA6" s="7">
        <f t="shared" si="2"/>
        <v>23473.398669999999</v>
      </c>
      <c r="AB6" s="7">
        <f t="shared" si="2"/>
        <v>23542.845079999999</v>
      </c>
      <c r="AC6" s="7">
        <f t="shared" si="2"/>
        <v>25295.294750000001</v>
      </c>
      <c r="AD6" s="7">
        <f t="shared" si="2"/>
        <v>23594.543259999999</v>
      </c>
      <c r="AE6" s="7">
        <f t="shared" si="2"/>
        <v>23682.419140000002</v>
      </c>
      <c r="AF6" s="7">
        <f t="shared" si="2"/>
        <v>25463.223409999999</v>
      </c>
      <c r="AG6" s="7">
        <f t="shared" si="2"/>
        <v>23851.408859999996</v>
      </c>
      <c r="AH6" s="7">
        <f t="shared" si="2"/>
        <v>23957.164519999998</v>
      </c>
      <c r="AI6" s="7">
        <f t="shared" si="2"/>
        <v>25855.183490000003</v>
      </c>
      <c r="AJ6" s="7">
        <f t="shared" si="2"/>
        <v>24245.61204</v>
      </c>
      <c r="AK6" s="7">
        <f t="shared" si="2"/>
        <v>24359.188340000001</v>
      </c>
      <c r="AL6" s="7">
        <f t="shared" si="2"/>
        <v>26254.663909999996</v>
      </c>
      <c r="AM6" s="7">
        <f t="shared" si="2"/>
        <v>24677.915119999998</v>
      </c>
      <c r="AN6" s="7">
        <f t="shared" si="2"/>
        <v>24768.11606</v>
      </c>
      <c r="AO6" s="7">
        <f t="shared" si="2"/>
        <v>26699.225380000003</v>
      </c>
      <c r="AP6" s="7">
        <f t="shared" si="2"/>
        <v>25094.993609999998</v>
      </c>
      <c r="AQ6" s="7">
        <f t="shared" si="2"/>
        <v>25236.151200000004</v>
      </c>
      <c r="AR6" s="7">
        <f t="shared" si="2"/>
        <v>27095.220370000003</v>
      </c>
      <c r="AS6" s="7">
        <f t="shared" si="2"/>
        <v>25473.486919999999</v>
      </c>
      <c r="AT6" s="7">
        <f t="shared" si="2"/>
        <v>25043.09706</v>
      </c>
      <c r="AU6" s="7">
        <f t="shared" si="2"/>
        <v>26980.12571</v>
      </c>
      <c r="AV6" s="7">
        <f t="shared" si="2"/>
        <v>25271.637090000004</v>
      </c>
      <c r="AW6" s="7">
        <f t="shared" si="2"/>
        <v>25298.617689999999</v>
      </c>
      <c r="AX6" s="7">
        <f t="shared" si="2"/>
        <v>27079.509319999997</v>
      </c>
      <c r="AY6" s="7">
        <f t="shared" si="2"/>
        <v>25365.73302</v>
      </c>
      <c r="AZ6" s="7">
        <f t="shared" si="2"/>
        <v>25450.414160000004</v>
      </c>
      <c r="BA6" s="7">
        <f t="shared" si="2"/>
        <v>27261.40782</v>
      </c>
      <c r="BB6" s="7">
        <f t="shared" si="2"/>
        <v>25538.100859999999</v>
      </c>
      <c r="BC6" s="7">
        <f t="shared" ref="BC6" si="3">BC7+BC8</f>
        <v>25621.634900000001</v>
      </c>
    </row>
    <row r="7" spans="1:55" s="7" customFormat="1" x14ac:dyDescent="0.3">
      <c r="B7" s="7" t="s">
        <v>9</v>
      </c>
      <c r="C7" s="7">
        <f>'Summary Report'!C72</f>
        <v>8982.0910000000003</v>
      </c>
      <c r="D7" s="7">
        <f>'Summary Report'!D72</f>
        <v>10922.857199999999</v>
      </c>
      <c r="E7" s="7">
        <f>'Summary Report'!E72</f>
        <v>12568.802399999999</v>
      </c>
      <c r="F7" s="7">
        <f>'Summary Report'!F72</f>
        <v>11015.5167</v>
      </c>
      <c r="G7" s="7">
        <f>'Summary Report'!G72</f>
        <v>11080.297399999999</v>
      </c>
      <c r="H7" s="7">
        <f>'Summary Report'!H72</f>
        <v>12760.48537</v>
      </c>
      <c r="I7" s="7">
        <f>'Summary Report'!I72</f>
        <v>11162.5543</v>
      </c>
      <c r="J7" s="7">
        <f>'Summary Report'!J72</f>
        <v>11188.532200000001</v>
      </c>
      <c r="K7" s="7">
        <f>'Summary Report'!K72</f>
        <v>12885.3117</v>
      </c>
      <c r="L7" s="7">
        <f>'Summary Report'!L72</f>
        <v>11272.383699999998</v>
      </c>
      <c r="M7" s="7">
        <f>'Summary Report'!M72</f>
        <v>11295.6163</v>
      </c>
      <c r="N7" s="7">
        <f>'Summary Report'!N72</f>
        <v>13027.282069999997</v>
      </c>
      <c r="O7" s="7">
        <f>'Summary Report'!O72</f>
        <v>11444.402099999999</v>
      </c>
      <c r="P7" s="7">
        <f>'Summary Report'!P72</f>
        <v>11493.185600000001</v>
      </c>
      <c r="Q7" s="7">
        <f>'Summary Report'!Q72</f>
        <v>13215.987539999998</v>
      </c>
      <c r="R7" s="7">
        <f>'Summary Report'!R72</f>
        <v>11623.8408</v>
      </c>
      <c r="S7" s="7">
        <f>'Summary Report'!S72</f>
        <v>11725.08</v>
      </c>
      <c r="T7" s="7">
        <f>'Summary Report'!T72</f>
        <v>13516.69472</v>
      </c>
      <c r="U7" s="7">
        <f>'Summary Report'!U72</f>
        <v>11900.9499</v>
      </c>
      <c r="V7" s="7">
        <f>'Summary Report'!V72</f>
        <v>11988.1127</v>
      </c>
      <c r="W7" s="7">
        <f>'Summary Report'!W72</f>
        <v>13733.205239999999</v>
      </c>
      <c r="X7" s="7">
        <f>'Summary Report'!X72</f>
        <v>12102.142899999999</v>
      </c>
      <c r="Y7" s="7">
        <f>'Summary Report'!Y72</f>
        <v>12139.914099999998</v>
      </c>
      <c r="Z7" s="7">
        <f>'Summary Report'!Z72</f>
        <v>13951.070159999999</v>
      </c>
      <c r="AA7" s="7">
        <f>'Summary Report'!AA72</f>
        <v>12294.3573</v>
      </c>
      <c r="AB7" s="7">
        <f>'Summary Report'!AB72</f>
        <v>12350.190999999999</v>
      </c>
      <c r="AC7" s="7">
        <f>'Summary Report'!AC72</f>
        <v>14140.810909999998</v>
      </c>
      <c r="AD7" s="7">
        <f>'Summary Report'!AD72</f>
        <v>12470.827799999999</v>
      </c>
      <c r="AE7" s="7">
        <f>'Summary Report'!AE72</f>
        <v>12593.608700000001</v>
      </c>
      <c r="AF7" s="7">
        <f>'Summary Report'!AF72</f>
        <v>14411.920829999999</v>
      </c>
      <c r="AG7" s="7">
        <f>'Summary Report'!AG72</f>
        <v>12763.417799999999</v>
      </c>
      <c r="AH7" s="7">
        <f>'Summary Report'!AH72</f>
        <v>12835.3712</v>
      </c>
      <c r="AI7" s="7">
        <f>'Summary Report'!AI72</f>
        <v>14655.984280000001</v>
      </c>
      <c r="AJ7" s="7">
        <f>'Summary Report'!AJ72</f>
        <v>13002.0267</v>
      </c>
      <c r="AK7" s="7">
        <f>'Summary Report'!AK72</f>
        <v>13062.854700000002</v>
      </c>
      <c r="AL7" s="7">
        <f>'Summary Report'!AL72</f>
        <v>14911.698409999997</v>
      </c>
      <c r="AM7" s="7">
        <f>'Summary Report'!AM72</f>
        <v>13243.676900000002</v>
      </c>
      <c r="AN7" s="7">
        <f>'Summary Report'!AN72</f>
        <v>13289.327999999998</v>
      </c>
      <c r="AO7" s="7">
        <f>'Summary Report'!AO72</f>
        <v>15187.8274</v>
      </c>
      <c r="AP7" s="7">
        <f>'Summary Report'!AP72</f>
        <v>13524.7027</v>
      </c>
      <c r="AQ7" s="7">
        <f>'Summary Report'!AQ72</f>
        <v>13616.845400000002</v>
      </c>
      <c r="AR7" s="7">
        <f>'Summary Report'!AR72</f>
        <v>15463.2081</v>
      </c>
      <c r="AS7" s="7">
        <f>'Summary Report'!AS72</f>
        <v>13766.036899999999</v>
      </c>
      <c r="AT7" s="7">
        <f>'Summary Report'!AT72</f>
        <v>11789.278400000001</v>
      </c>
      <c r="AU7" s="7">
        <f>'Summary Report'!AU72</f>
        <v>13609.373010000001</v>
      </c>
      <c r="AV7" s="7">
        <f>'Summary Report'!AV72</f>
        <v>11873.3629</v>
      </c>
      <c r="AW7" s="7">
        <f>'Summary Report'!AW72</f>
        <v>11888.9589</v>
      </c>
      <c r="AX7" s="7">
        <f>'Summary Report'!AX72</f>
        <v>13697.4499</v>
      </c>
      <c r="AY7" s="7">
        <f>'Summary Report'!AY72</f>
        <v>11947.853500000001</v>
      </c>
      <c r="AZ7" s="7">
        <f>'Summary Report'!AZ72</f>
        <v>11994.305600000002</v>
      </c>
      <c r="BA7" s="7">
        <f>'Summary Report'!BA72</f>
        <v>13803.60815</v>
      </c>
      <c r="BB7" s="7">
        <f>'Summary Report'!BB72</f>
        <v>12076.2112</v>
      </c>
      <c r="BC7" s="7">
        <f>'Summary Report'!BC72</f>
        <v>12125.6113</v>
      </c>
    </row>
    <row r="8" spans="1:55" s="7" customFormat="1" x14ac:dyDescent="0.3">
      <c r="B8" s="7" t="s">
        <v>14</v>
      </c>
      <c r="C8" s="7">
        <f>'Summary Report'!C73</f>
        <v>11920.977799</v>
      </c>
      <c r="D8" s="7">
        <f>'Summary Report'!D73</f>
        <v>10545.107162000002</v>
      </c>
      <c r="E8" s="7">
        <f>'Summary Report'!E73</f>
        <v>10585.748267999999</v>
      </c>
      <c r="F8" s="7">
        <f>'Summary Report'!F73</f>
        <v>10600.957666</v>
      </c>
      <c r="G8" s="7">
        <f>'Summary Report'!G73</f>
        <v>10578.665686999999</v>
      </c>
      <c r="H8" s="7">
        <f>'Summary Report'!H73</f>
        <v>10614.943188000001</v>
      </c>
      <c r="I8" s="7">
        <f>'Summary Report'!I73</f>
        <v>10627.00879</v>
      </c>
      <c r="J8" s="7">
        <f>'Summary Report'!J73</f>
        <v>10653.962992999999</v>
      </c>
      <c r="K8" s="7">
        <f>'Summary Report'!K73</f>
        <v>10692.457769999999</v>
      </c>
      <c r="L8" s="7">
        <f>'Summary Report'!L73</f>
        <v>10705.078352</v>
      </c>
      <c r="M8" s="7">
        <f>'Summary Report'!M73</f>
        <v>10733.468672000001</v>
      </c>
      <c r="N8" s="7">
        <f>'Summary Report'!N73</f>
        <v>11101.244334000001</v>
      </c>
      <c r="O8" s="7">
        <f>'Summary Report'!O73</f>
        <v>11481.852179</v>
      </c>
      <c r="P8" s="7">
        <f>'Summary Report'!P73</f>
        <v>11511.095257999999</v>
      </c>
      <c r="Q8" s="7">
        <f>'Summary Report'!Q73</f>
        <v>11537.992118</v>
      </c>
      <c r="R8" s="7">
        <f>'Summary Report'!R73</f>
        <v>11447.690541000002</v>
      </c>
      <c r="S8" s="7">
        <f>'Summary Report'!S73</f>
        <v>11365.936578000001</v>
      </c>
      <c r="T8" s="7">
        <f>'Summary Report'!T73</f>
        <v>11301.650582</v>
      </c>
      <c r="U8" s="7">
        <f>'Summary Report'!U73</f>
        <v>11225.184048000001</v>
      </c>
      <c r="V8" s="7">
        <f>'Summary Report'!V73</f>
        <v>11166.168823</v>
      </c>
      <c r="W8" s="7">
        <f>'Summary Report'!W73</f>
        <v>11168.240748499999</v>
      </c>
      <c r="X8" s="7">
        <f>'Summary Report'!X73</f>
        <v>11150.85492</v>
      </c>
      <c r="Y8" s="7">
        <f>'Summary Report'!Y73</f>
        <v>11196.678790000002</v>
      </c>
      <c r="Z8" s="7">
        <f>'Summary Report'!Z73</f>
        <v>11183.33777</v>
      </c>
      <c r="AA8" s="7">
        <f>'Summary Report'!AA73</f>
        <v>11179.041369999999</v>
      </c>
      <c r="AB8" s="7">
        <f>'Summary Report'!AB73</f>
        <v>11192.654080000002</v>
      </c>
      <c r="AC8" s="7">
        <f>'Summary Report'!AC73</f>
        <v>11154.483840000001</v>
      </c>
      <c r="AD8" s="7">
        <f>'Summary Report'!AD73</f>
        <v>11123.715460000001</v>
      </c>
      <c r="AE8" s="7">
        <f>'Summary Report'!AE73</f>
        <v>11088.810440000001</v>
      </c>
      <c r="AF8" s="7">
        <f>'Summary Report'!AF73</f>
        <v>11051.30258</v>
      </c>
      <c r="AG8" s="7">
        <f>'Summary Report'!AG73</f>
        <v>11087.991059999998</v>
      </c>
      <c r="AH8" s="7">
        <f>'Summary Report'!AH73</f>
        <v>11121.793320000001</v>
      </c>
      <c r="AI8" s="7">
        <f>'Summary Report'!AI73</f>
        <v>11199.199210000001</v>
      </c>
      <c r="AJ8" s="7">
        <f>'Summary Report'!AJ73</f>
        <v>11243.585340000001</v>
      </c>
      <c r="AK8" s="7">
        <f>'Summary Report'!AK73</f>
        <v>11296.333640000001</v>
      </c>
      <c r="AL8" s="7">
        <f>'Summary Report'!AL73</f>
        <v>11342.965499999998</v>
      </c>
      <c r="AM8" s="7">
        <f>'Summary Report'!AM73</f>
        <v>11434.238219999997</v>
      </c>
      <c r="AN8" s="7">
        <f>'Summary Report'!AN73</f>
        <v>11478.788060000001</v>
      </c>
      <c r="AO8" s="7">
        <f>'Summary Report'!AO73</f>
        <v>11511.397980000002</v>
      </c>
      <c r="AP8" s="7">
        <f>'Summary Report'!AP73</f>
        <v>11570.29091</v>
      </c>
      <c r="AQ8" s="7">
        <f>'Summary Report'!AQ73</f>
        <v>11619.305800000002</v>
      </c>
      <c r="AR8" s="7">
        <f>'Summary Report'!AR73</f>
        <v>11632.012270000001</v>
      </c>
      <c r="AS8" s="7">
        <f>'Summary Report'!AS73</f>
        <v>11707.45002</v>
      </c>
      <c r="AT8" s="7">
        <f>'Summary Report'!AT73</f>
        <v>13253.818659999999</v>
      </c>
      <c r="AU8" s="7">
        <f>'Summary Report'!AU73</f>
        <v>13370.752699999999</v>
      </c>
      <c r="AV8" s="7">
        <f>'Summary Report'!AV73</f>
        <v>13398.274190000002</v>
      </c>
      <c r="AW8" s="7">
        <f>'Summary Report'!AW73</f>
        <v>13409.658790000001</v>
      </c>
      <c r="AX8" s="7">
        <f>'Summary Report'!AX73</f>
        <v>13382.05942</v>
      </c>
      <c r="AY8" s="7">
        <f>'Summary Report'!AY73</f>
        <v>13417.87952</v>
      </c>
      <c r="AZ8" s="7">
        <f>'Summary Report'!AZ73</f>
        <v>13456.108560000002</v>
      </c>
      <c r="BA8" s="7">
        <f>'Summary Report'!BA73</f>
        <v>13457.79967</v>
      </c>
      <c r="BB8" s="7">
        <f>'Summary Report'!BB73</f>
        <v>13461.889659999999</v>
      </c>
      <c r="BC8" s="7">
        <f>'Summary Report'!BC73</f>
        <v>13496.0236</v>
      </c>
    </row>
    <row r="11" spans="1:55" x14ac:dyDescent="0.3">
      <c r="D11" s="52"/>
      <c r="E11" s="52"/>
      <c r="H11" t="s">
        <v>92</v>
      </c>
      <c r="K11" t="s">
        <v>92</v>
      </c>
      <c r="N11" t="s">
        <v>92</v>
      </c>
      <c r="Q11" t="s">
        <v>92</v>
      </c>
      <c r="T11" t="s">
        <v>92</v>
      </c>
      <c r="W11" t="s">
        <v>92</v>
      </c>
      <c r="Z11" t="s">
        <v>92</v>
      </c>
      <c r="AC11" t="s">
        <v>92</v>
      </c>
      <c r="AF11" t="s">
        <v>92</v>
      </c>
      <c r="AI11" t="s">
        <v>92</v>
      </c>
      <c r="AL11" t="s">
        <v>92</v>
      </c>
      <c r="AO11" t="s">
        <v>92</v>
      </c>
      <c r="AR11" t="s">
        <v>92</v>
      </c>
      <c r="AU11" t="s">
        <v>92</v>
      </c>
      <c r="AX11" t="s">
        <v>92</v>
      </c>
      <c r="BA11" t="s">
        <v>92</v>
      </c>
    </row>
    <row r="12" spans="1:55" x14ac:dyDescent="0.3">
      <c r="A12" s="52" t="s">
        <v>93</v>
      </c>
      <c r="B12" t="s">
        <v>94</v>
      </c>
      <c r="D12" s="52"/>
      <c r="H12" s="50">
        <f>H3-H18</f>
        <v>-48.199398565579031</v>
      </c>
      <c r="K12" s="50">
        <f>K3-K18</f>
        <v>28.92403015752825</v>
      </c>
      <c r="N12" s="50">
        <f>N3-N18</f>
        <v>-119.6829672212989</v>
      </c>
      <c r="Q12" s="50">
        <f>Q3-Q18</f>
        <v>-230.0269323998109</v>
      </c>
      <c r="T12" s="50">
        <f>T3-T18</f>
        <v>-112.38877664402025</v>
      </c>
      <c r="W12" s="50">
        <f>W3-W18</f>
        <v>4.7423692615557229</v>
      </c>
      <c r="Z12" s="50">
        <f>Z3-Z18</f>
        <v>-99.870291646435362</v>
      </c>
      <c r="AC12" s="50">
        <f>AC3-AC18</f>
        <v>490.08182745205704</v>
      </c>
      <c r="AF12" s="50">
        <f>AF3-AF18</f>
        <v>13.194115180664085</v>
      </c>
      <c r="AI12" s="50">
        <f>AI3-AI18</f>
        <v>86.936343015342572</v>
      </c>
      <c r="AL12" s="50">
        <f>AL3-AL18</f>
        <v>-125.84606222450384</v>
      </c>
      <c r="AO12" s="50">
        <f>AO3-AO18</f>
        <v>16.235741217853501</v>
      </c>
      <c r="AR12" s="50">
        <f>AR3-AR18</f>
        <v>-14.258756469094806</v>
      </c>
      <c r="AU12" s="50">
        <f>AU3-AU18</f>
        <v>2495.4649083596487</v>
      </c>
      <c r="AX12" s="50">
        <f>AX3-AX18</f>
        <v>-96.841203490508633</v>
      </c>
      <c r="BA12" s="50">
        <f>BA3-BA18</f>
        <v>11.63854557463128</v>
      </c>
      <c r="BB12" s="50"/>
      <c r="BC12" s="50"/>
    </row>
    <row r="13" spans="1:55" x14ac:dyDescent="0.3">
      <c r="A13" s="52" t="s">
        <v>95</v>
      </c>
      <c r="B13" t="s">
        <v>94</v>
      </c>
      <c r="D13" s="52"/>
      <c r="H13" s="50">
        <f>H4-H22</f>
        <v>135.16689014527583</v>
      </c>
      <c r="K13" s="50">
        <f>K4-K22</f>
        <v>-29.996969590571098</v>
      </c>
      <c r="N13" s="50">
        <f>N4-N22</f>
        <v>237.45063016287168</v>
      </c>
      <c r="Q13" s="50">
        <f>Q4-Q22</f>
        <v>-37.440377555332816</v>
      </c>
      <c r="T13" s="50">
        <f>T4-T22</f>
        <v>332.8855683303409</v>
      </c>
      <c r="W13" s="50">
        <f>W4-W22</f>
        <v>280.70120669109383</v>
      </c>
      <c r="Z13" s="50">
        <f>Z4-Z22</f>
        <v>261.275366185233</v>
      </c>
      <c r="AC13" s="50">
        <f>AC4-AC22</f>
        <v>316.93145234463009</v>
      </c>
      <c r="AF13" s="50">
        <f>AF4-AF22</f>
        <v>348.59042432151546</v>
      </c>
      <c r="AI13" s="50">
        <f>AI4-AI22</f>
        <v>132.65733150466622</v>
      </c>
      <c r="AL13" s="50">
        <f>AL4-AL22</f>
        <v>275.75461622060175</v>
      </c>
      <c r="AO13" s="50">
        <f>AO4-AO22</f>
        <v>28.998953789268853</v>
      </c>
      <c r="AR13" s="50">
        <f>AR4-AR22</f>
        <v>-56.938432702700084</v>
      </c>
      <c r="AU13" s="50">
        <f>AU4-AU22</f>
        <v>-2843.3858574580627</v>
      </c>
      <c r="AX13" s="50">
        <f>AX4-AX22</f>
        <v>247.02742477637366</v>
      </c>
      <c r="BA13" s="50">
        <f>BA4-BA22</f>
        <v>-54.429248080414254</v>
      </c>
      <c r="BB13" s="50"/>
      <c r="BC13" s="50"/>
    </row>
    <row r="14" spans="1:55" x14ac:dyDescent="0.3">
      <c r="C14" s="53"/>
    </row>
    <row r="16" spans="1:55" x14ac:dyDescent="0.3">
      <c r="A16" s="52" t="s">
        <v>93</v>
      </c>
      <c r="B16" t="s">
        <v>96</v>
      </c>
      <c r="H16" s="2">
        <f>H3/E3-1</f>
        <v>1.2156835710307012E-2</v>
      </c>
      <c r="I16" s="2"/>
      <c r="J16" s="2"/>
      <c r="K16" s="2">
        <f>K3/H3-1</f>
        <v>1.1616553717468392E-2</v>
      </c>
      <c r="L16" s="2"/>
      <c r="M16" s="2"/>
      <c r="N16" s="2">
        <f>N3/K3-1</f>
        <v>3.5151286505616941E-3</v>
      </c>
      <c r="O16" s="2"/>
      <c r="P16" s="2"/>
      <c r="Q16" s="2">
        <f>Q3/N3-1</f>
        <v>1.1563190273577995E-4</v>
      </c>
      <c r="R16" s="2"/>
      <c r="S16" s="2"/>
      <c r="T16" s="2">
        <f>T3/Q3-1</f>
        <v>1.5733177659525976E-2</v>
      </c>
      <c r="U16" s="2"/>
      <c r="V16" s="2"/>
      <c r="W16" s="2">
        <f>W3/T3-1</f>
        <v>1.630964076026542E-2</v>
      </c>
      <c r="X16" s="2"/>
      <c r="Y16" s="2"/>
      <c r="Z16" s="2">
        <f>Z3/W3-1</f>
        <v>9.8211112807362611E-3</v>
      </c>
      <c r="AA16" s="2"/>
      <c r="AB16" s="2"/>
      <c r="AC16" s="2">
        <f>AC3/Z3-1</f>
        <v>4.2966086608309029E-2</v>
      </c>
      <c r="AD16" s="2"/>
      <c r="AE16" s="2"/>
      <c r="AF16" s="2">
        <f>AF3/AC3-1</f>
        <v>1.9930182743755687E-2</v>
      </c>
      <c r="AG16" s="2"/>
      <c r="AH16" s="2"/>
      <c r="AI16" s="2">
        <f>AI3/AF3-1</f>
        <v>2.1831848816732391E-2</v>
      </c>
      <c r="AL16" s="2">
        <f>AL3/AI3-1</f>
        <v>1.0510462337964821E-2</v>
      </c>
      <c r="AO16" s="2">
        <f>AO3/AL3-1</f>
        <v>1.9403299114551409E-2</v>
      </c>
      <c r="AR16" s="2">
        <f>AR3/AO3-1</f>
        <v>1.7368634599974619E-2</v>
      </c>
      <c r="AU16" s="2">
        <f>AU3/AR3-1</f>
        <v>1.1374589713514682E-2</v>
      </c>
      <c r="AX16" s="2">
        <f>AX3/AU3-1</f>
        <v>1.4352241963113688E-3</v>
      </c>
      <c r="BA16" s="2">
        <f>BA3/AX3-1</f>
        <v>8.354654786688398E-3</v>
      </c>
      <c r="BB16" s="2"/>
      <c r="BC16" s="2"/>
    </row>
    <row r="17" spans="1:55" x14ac:dyDescent="0.3">
      <c r="B17" t="s">
        <v>97</v>
      </c>
      <c r="H17" s="2">
        <f>H7/E7-1</f>
        <v>1.5250694847426471E-2</v>
      </c>
      <c r="I17" s="2"/>
      <c r="J17" s="2"/>
      <c r="K17" s="2">
        <f>K7/H7-1</f>
        <v>9.7822556415814166E-3</v>
      </c>
      <c r="L17" s="2"/>
      <c r="M17" s="2"/>
      <c r="N17" s="2">
        <f>N7/K7-1</f>
        <v>1.101800044154122E-2</v>
      </c>
      <c r="O17" s="2"/>
      <c r="P17" s="2"/>
      <c r="Q17" s="2">
        <f>Q7/N7-1</f>
        <v>1.4485406010710689E-2</v>
      </c>
      <c r="R17" s="2"/>
      <c r="S17" s="2"/>
      <c r="T17" s="2">
        <f>T7/Q7-1</f>
        <v>2.2753288703539543E-2</v>
      </c>
      <c r="U17" s="2"/>
      <c r="V17" s="2"/>
      <c r="W17" s="2">
        <f>W7/T7-1</f>
        <v>1.6018007692342184E-2</v>
      </c>
      <c r="X17" s="2"/>
      <c r="Y17" s="2"/>
      <c r="Z17" s="2">
        <f>Z7/W7-1</f>
        <v>1.5864098452809561E-2</v>
      </c>
      <c r="AA17" s="2"/>
      <c r="AB17" s="2"/>
      <c r="AC17" s="2">
        <f>AC7/Z7-1</f>
        <v>1.3600444111020016E-2</v>
      </c>
      <c r="AD17" s="2"/>
      <c r="AE17" s="2"/>
      <c r="AF17" s="2">
        <f>AF7/AC7-1</f>
        <v>1.9172162171285256E-2</v>
      </c>
      <c r="AG17" s="2"/>
      <c r="AH17" s="2"/>
      <c r="AI17" s="2">
        <f>AI7/AF7-1</f>
        <v>1.6934831441202336E-2</v>
      </c>
      <c r="AL17" s="2">
        <f>AL7/AI7-1</f>
        <v>1.7447762300683678E-2</v>
      </c>
      <c r="AO17" s="2">
        <f>AO7/AL7-1</f>
        <v>1.8517608283629583E-2</v>
      </c>
      <c r="AR17" s="2">
        <f>AR7/AO7-1</f>
        <v>1.8131671683337736E-2</v>
      </c>
      <c r="AU17" s="2">
        <f>AU7/AR7-1</f>
        <v>-0.11988683577245518</v>
      </c>
      <c r="AX17" s="2">
        <f>AX7/AU7-1</f>
        <v>6.4717816122228378E-3</v>
      </c>
      <c r="BA17" s="2">
        <f>BA7/AX7-1</f>
        <v>7.750219988028606E-3</v>
      </c>
      <c r="BB17" s="2"/>
      <c r="BC17" s="2"/>
    </row>
    <row r="18" spans="1:55" x14ac:dyDescent="0.3">
      <c r="B18" t="s">
        <v>98</v>
      </c>
      <c r="H18" s="7">
        <f>(1+H17)*E3</f>
        <v>15816.645398565579</v>
      </c>
      <c r="K18" s="7">
        <f>(1+K17)*H3</f>
        <v>15922.696969842471</v>
      </c>
      <c r="N18" s="7">
        <f>(1+N17)*K3</f>
        <v>16127.375967221298</v>
      </c>
      <c r="Q18" s="7">
        <f>(1+Q17)*N3</f>
        <v>16239.570932399811</v>
      </c>
      <c r="T18" s="7">
        <f>(1+T17)*Q3</f>
        <v>16373.81377664402</v>
      </c>
      <c r="W18" s="7">
        <f>(1+W17)*T3</f>
        <v>16521.900630738444</v>
      </c>
      <c r="Z18" s="7">
        <f>(1+Z17)*W3</f>
        <v>16788.823291646437</v>
      </c>
      <c r="AC18" s="7">
        <f>(1+AC17)*Z3</f>
        <v>16915.930172547942</v>
      </c>
      <c r="AF18" s="7">
        <f>(1+AF17)*AC3</f>
        <v>17739.722884819337</v>
      </c>
      <c r="AI18" s="7">
        <f>(1+AI17)*AF3</f>
        <v>18053.559656984657</v>
      </c>
      <c r="AL18" s="7">
        <f>(1+AL17)*AI3</f>
        <v>18457.007062224504</v>
      </c>
      <c r="AO18" s="7">
        <f>(1+AO17)*AL3</f>
        <v>18670.610258782148</v>
      </c>
      <c r="AR18" s="7">
        <f>(1+AR17)*AO3</f>
        <v>19025.669756469095</v>
      </c>
      <c r="AU18" s="7">
        <f>(1+AU17)*AR3</f>
        <v>16732.193091640351</v>
      </c>
      <c r="AX18" s="7">
        <f>(1+AX17)*AU3</f>
        <v>19352.095203490509</v>
      </c>
      <c r="BA18" s="7">
        <f>(1+BA17)*AX3</f>
        <v>19404.486454425369</v>
      </c>
      <c r="BB18" s="7"/>
      <c r="BC18" s="7"/>
    </row>
    <row r="20" spans="1:55" x14ac:dyDescent="0.3">
      <c r="A20" t="s">
        <v>99</v>
      </c>
      <c r="B20" t="s">
        <v>96</v>
      </c>
      <c r="H20" s="2">
        <f>H4/E4-1</f>
        <v>1.0913496380118071E-2</v>
      </c>
      <c r="K20" s="2">
        <f>K4/H4-1</f>
        <v>5.5120172911333754E-3</v>
      </c>
      <c r="N20" s="2">
        <f>N4/K4-1</f>
        <v>5.2325974126651964E-2</v>
      </c>
      <c r="Q20" s="2">
        <f>Q4/N4-1</f>
        <v>3.7230345207884596E-2</v>
      </c>
      <c r="T20" s="2">
        <f>T4/Q4-1</f>
        <v>-2.3807408085773085E-3</v>
      </c>
      <c r="W20" s="2">
        <f>W4/T4-1</f>
        <v>3.4971023650753885E-3</v>
      </c>
      <c r="Z20" s="2">
        <f>Z4/W4-1</f>
        <v>1.5544765649457615E-2</v>
      </c>
      <c r="AC20" s="2">
        <f>AC4/Z4-1</f>
        <v>1.4372721073185213E-2</v>
      </c>
      <c r="AF20" s="2">
        <f>AF4/AC4-1</f>
        <v>9.1318506281445888E-3</v>
      </c>
      <c r="AI20" s="2">
        <f>AI4/AF4-1</f>
        <v>2.0314787232702969E-2</v>
      </c>
      <c r="AL20" s="2">
        <f>AL4/AI4-1</f>
        <v>2.6959945167254862E-2</v>
      </c>
      <c r="AO20" s="2">
        <f>AO4/AL4-1</f>
        <v>1.6295259213223279E-2</v>
      </c>
      <c r="AR20" s="2">
        <f>AR4/AO4-1</f>
        <v>7.6837999483676533E-3</v>
      </c>
      <c r="AU20" s="2">
        <f>AU4/AR4-1</f>
        <v>1.101561432859155E-2</v>
      </c>
      <c r="AX20" s="2">
        <f>AX4/AU4-1</f>
        <v>1.2743964626086735E-2</v>
      </c>
      <c r="BA20" s="2">
        <f>BA4/AX4-1</f>
        <v>3.0711832504537462E-3</v>
      </c>
      <c r="BB20" s="2"/>
      <c r="BC20" s="2"/>
    </row>
    <row r="21" spans="1:55" x14ac:dyDescent="0.3">
      <c r="B21" t="s">
        <v>97</v>
      </c>
      <c r="H21" s="2">
        <f>H8/E8-1</f>
        <v>2.7579458023063719E-3</v>
      </c>
      <c r="K21" s="2">
        <f>K8/H8-1</f>
        <v>7.3024019655258954E-3</v>
      </c>
      <c r="N21" s="2">
        <f>N8/K8-1</f>
        <v>3.8231300304682136E-2</v>
      </c>
      <c r="Q21" s="2">
        <f>Q8/N8-1</f>
        <v>3.9342236857391022E-2</v>
      </c>
      <c r="T21" s="2">
        <f>T8/Q8-1</f>
        <v>-2.0483766463256003E-2</v>
      </c>
      <c r="W21" s="2">
        <f>W8/T8-1</f>
        <v>-1.1804455688311788E-2</v>
      </c>
      <c r="Z21" s="2">
        <f>Z8/W8-1</f>
        <v>1.3517815240533526E-3</v>
      </c>
      <c r="AC21" s="2">
        <f>AC8/Z8-1</f>
        <v>-2.580082135889894E-3</v>
      </c>
      <c r="AF21" s="2">
        <f>AF8/AC8-1</f>
        <v>-9.2502048037393925E-3</v>
      </c>
      <c r="AI21" s="2">
        <f>AI8/AF8-1</f>
        <v>1.3382732843425726E-2</v>
      </c>
      <c r="AL21" s="2">
        <f>AL8/AI8-1</f>
        <v>1.2837193740747654E-2</v>
      </c>
      <c r="AO21" s="2">
        <f>AO8/AL8-1</f>
        <v>1.4849069231498868E-2</v>
      </c>
      <c r="AR21" s="2">
        <f>AR8/AO8-1</f>
        <v>1.0477814268045949E-2</v>
      </c>
      <c r="AU21" s="2">
        <f>AU8/AR8-1</f>
        <v>0.14947890267313113</v>
      </c>
      <c r="AX21" s="2">
        <f>AX8/AU8-1</f>
        <v>8.4563077739074899E-4</v>
      </c>
      <c r="BA21" s="2">
        <f>BA8/AX8-1</f>
        <v>5.6598351287249216E-3</v>
      </c>
      <c r="BB21" s="2"/>
      <c r="BC21" s="2"/>
    </row>
    <row r="22" spans="1:55" x14ac:dyDescent="0.3">
      <c r="B22" t="s">
        <v>98</v>
      </c>
      <c r="H22" s="7">
        <f>(1+H21)*E4</f>
        <v>16619.316109854724</v>
      </c>
      <c r="K22" s="7">
        <f>(1+K21)*H4</f>
        <v>16876.83096959057</v>
      </c>
      <c r="N22" s="7">
        <f>(1+N21)*K4</f>
        <v>17490.910369837129</v>
      </c>
      <c r="Q22" s="7">
        <f>(1+Q21)*N4</f>
        <v>18425.834377555333</v>
      </c>
      <c r="T22" s="7">
        <f>(1+T21)*Q4</f>
        <v>18011.730431669661</v>
      </c>
      <c r="W22" s="7">
        <f>(1+W21)*T4</f>
        <v>18128.067793308906</v>
      </c>
      <c r="Z22" s="7">
        <f>(1+Z21)*W4</f>
        <v>18433.653633814767</v>
      </c>
      <c r="AC22" s="7">
        <f>(1+AC21)*Z4</f>
        <v>18646.69454765537</v>
      </c>
      <c r="AF22" s="7">
        <f>(1+AF21)*AC4</f>
        <v>18788.208575678484</v>
      </c>
      <c r="AI22" s="7">
        <f>(1+AI21)*AF4</f>
        <v>19392.901668495335</v>
      </c>
      <c r="AL22" s="7">
        <f>(1+AL21)*AI4</f>
        <v>19776.212383779399</v>
      </c>
      <c r="AO22" s="7">
        <f>(1+AO21)*AL4</f>
        <v>20349.720046210732</v>
      </c>
      <c r="AR22" s="7">
        <f>(1+AR21)*AO4</f>
        <v>20592.2434327027</v>
      </c>
      <c r="AU22" s="7">
        <f>(1+AU21)*AR4</f>
        <v>23604.899857458062</v>
      </c>
      <c r="AX22" s="7">
        <f>(1+AX21)*AU4</f>
        <v>20779.070575223628</v>
      </c>
      <c r="BA22" s="7">
        <f>(1+BA21)*AX4</f>
        <v>21145.102248080413</v>
      </c>
      <c r="BB22" s="7"/>
      <c r="BC22" s="7"/>
    </row>
    <row r="23" spans="1:55" x14ac:dyDescent="0.3">
      <c r="H23" s="7"/>
      <c r="K23" s="7"/>
      <c r="N23" s="7"/>
      <c r="Q23" s="7"/>
      <c r="T23" s="7"/>
      <c r="W23" s="7"/>
      <c r="Z23" s="7"/>
    </row>
    <row r="24" spans="1:55" x14ac:dyDescent="0.3">
      <c r="B24" s="50"/>
    </row>
    <row r="25" spans="1:55" x14ac:dyDescent="0.3">
      <c r="A25" t="s">
        <v>100</v>
      </c>
      <c r="B25" s="50" t="s">
        <v>9</v>
      </c>
      <c r="C25" s="50">
        <f>C3-C7</f>
        <v>2151.227534939655</v>
      </c>
      <c r="D25" s="50">
        <f t="shared" ref="D25:BB26" si="4">D3-D7</f>
        <v>2616.0446569572559</v>
      </c>
      <c r="E25" s="50">
        <f t="shared" si="4"/>
        <v>3010.2516000000014</v>
      </c>
      <c r="F25" s="50">
        <f t="shared" si="4"/>
        <v>2622.1703137135719</v>
      </c>
      <c r="G25" s="50">
        <f t="shared" si="4"/>
        <v>2621.5244612890456</v>
      </c>
      <c r="H25" s="50">
        <f t="shared" si="4"/>
        <v>3007.9606299999996</v>
      </c>
      <c r="I25" s="50">
        <f t="shared" si="4"/>
        <v>2640.9302709665972</v>
      </c>
      <c r="J25" s="50">
        <f t="shared" si="4"/>
        <v>2656.7176827739077</v>
      </c>
      <c r="K25" s="50">
        <f t="shared" si="4"/>
        <v>3066.309299999999</v>
      </c>
      <c r="L25" s="50">
        <f t="shared" si="4"/>
        <v>2642.5875435518283</v>
      </c>
      <c r="M25" s="50">
        <f t="shared" si="4"/>
        <v>2608.1396449888998</v>
      </c>
      <c r="N25" s="50">
        <f t="shared" si="4"/>
        <v>2980.4109300000018</v>
      </c>
      <c r="O25" s="50">
        <f t="shared" si="4"/>
        <v>2541.6004416132164</v>
      </c>
      <c r="P25" s="50">
        <f t="shared" si="4"/>
        <v>2475.75875490822</v>
      </c>
      <c r="Q25" s="50">
        <f t="shared" si="4"/>
        <v>2793.5564600000016</v>
      </c>
      <c r="R25" s="50">
        <f t="shared" si="4"/>
        <v>2419.5502532682603</v>
      </c>
      <c r="S25" s="50">
        <f t="shared" si="4"/>
        <v>2403.1606834393606</v>
      </c>
      <c r="T25" s="50">
        <f t="shared" si="4"/>
        <v>2744.7302799999998</v>
      </c>
      <c r="U25" s="50">
        <f t="shared" si="4"/>
        <v>2418.2143105923678</v>
      </c>
      <c r="V25" s="50">
        <f t="shared" si="4"/>
        <v>2437.5061513196633</v>
      </c>
      <c r="W25" s="50">
        <f t="shared" si="4"/>
        <v>2793.4377600000007</v>
      </c>
      <c r="X25" s="50">
        <f t="shared" si="4"/>
        <v>2428.3772530480419</v>
      </c>
      <c r="Y25" s="50">
        <f t="shared" si="4"/>
        <v>2402.6662039117527</v>
      </c>
      <c r="Z25" s="50">
        <f t="shared" si="4"/>
        <v>2737.882840000002</v>
      </c>
      <c r="AA25" s="50">
        <f t="shared" si="4"/>
        <v>2576.1152935195551</v>
      </c>
      <c r="AB25" s="50">
        <f t="shared" si="4"/>
        <v>2751.1750948243352</v>
      </c>
      <c r="AC25" s="50">
        <f t="shared" si="4"/>
        <v>3265.2010900000005</v>
      </c>
      <c r="AD25" s="50">
        <f t="shared" si="4"/>
        <v>2883.9896533953779</v>
      </c>
      <c r="AE25" s="50">
        <f t="shared" si="4"/>
        <v>2916.7818650477893</v>
      </c>
      <c r="AF25" s="50">
        <f t="shared" si="4"/>
        <v>3340.9961700000022</v>
      </c>
      <c r="AG25" s="50">
        <f t="shared" si="4"/>
        <v>2987.8161552116635</v>
      </c>
      <c r="AH25" s="50">
        <f t="shared" si="4"/>
        <v>3033.6386636815641</v>
      </c>
      <c r="AI25" s="50">
        <f t="shared" si="4"/>
        <v>3484.5117199999986</v>
      </c>
      <c r="AJ25" s="50">
        <f t="shared" si="4"/>
        <v>3049.3288108713878</v>
      </c>
      <c r="AK25" s="50">
        <f t="shared" si="4"/>
        <v>3021.6459434916978</v>
      </c>
      <c r="AL25" s="50">
        <f t="shared" si="4"/>
        <v>3419.4625900000028</v>
      </c>
      <c r="AM25" s="50">
        <f t="shared" si="4"/>
        <v>3042.3736647379228</v>
      </c>
      <c r="AN25" s="50">
        <f t="shared" si="4"/>
        <v>3058.2726739760637</v>
      </c>
      <c r="AO25" s="50">
        <f t="shared" si="4"/>
        <v>3499.0186000000012</v>
      </c>
      <c r="AP25" s="50">
        <f t="shared" si="4"/>
        <v>3111.1098744801257</v>
      </c>
      <c r="AQ25" s="50">
        <f t="shared" si="4"/>
        <v>3127.552694313239</v>
      </c>
      <c r="AR25" s="50">
        <f t="shared" si="4"/>
        <v>3548.2029000000002</v>
      </c>
      <c r="AS25" s="50">
        <f t="shared" si="4"/>
        <v>3990.5899676465742</v>
      </c>
      <c r="AT25" s="50">
        <f t="shared" si="4"/>
        <v>4249.3757550422615</v>
      </c>
      <c r="AU25" s="50">
        <f t="shared" si="4"/>
        <v>5618.2849899999983</v>
      </c>
      <c r="AV25" s="50">
        <f t="shared" si="4"/>
        <v>4869.3367793544166</v>
      </c>
      <c r="AW25" s="50">
        <f t="shared" si="4"/>
        <v>4843.45239059704</v>
      </c>
      <c r="AX25" s="50">
        <f t="shared" si="4"/>
        <v>5557.8041000000012</v>
      </c>
      <c r="AY25" s="50">
        <f t="shared" si="4"/>
        <v>4851.7767262263806</v>
      </c>
      <c r="AZ25" s="50">
        <f t="shared" si="4"/>
        <v>4874.5194805482297</v>
      </c>
      <c r="BA25" s="50">
        <f t="shared" si="4"/>
        <v>5612.51685</v>
      </c>
      <c r="BB25" s="50">
        <f t="shared" si="4"/>
        <v>4910.1610323644763</v>
      </c>
      <c r="BC25" s="50">
        <f t="shared" ref="BC25" si="5">BC3-BC7</f>
        <v>4930.2470048601317</v>
      </c>
    </row>
    <row r="26" spans="1:55" x14ac:dyDescent="0.3">
      <c r="B26" s="50" t="s">
        <v>14</v>
      </c>
      <c r="C26" s="50">
        <f>C4-C8</f>
        <v>6743.1351285294186</v>
      </c>
      <c r="D26" s="50">
        <f t="shared" si="4"/>
        <v>5964.8699743534689</v>
      </c>
      <c r="E26" s="50">
        <f t="shared" si="4"/>
        <v>5987.8587320000006</v>
      </c>
      <c r="F26" s="50">
        <f t="shared" si="4"/>
        <v>6041.5176014526787</v>
      </c>
      <c r="G26" s="50">
        <f t="shared" si="4"/>
        <v>6073.8689657410705</v>
      </c>
      <c r="H26" s="50">
        <f t="shared" si="4"/>
        <v>6139.5398119999991</v>
      </c>
      <c r="I26" s="50">
        <f t="shared" si="4"/>
        <v>6136.5194034178603</v>
      </c>
      <c r="J26" s="50">
        <f t="shared" si="4"/>
        <v>6142.0849993170577</v>
      </c>
      <c r="K26" s="50">
        <f t="shared" si="4"/>
        <v>6154.3762299999999</v>
      </c>
      <c r="L26" s="50">
        <f t="shared" si="4"/>
        <v>6240.7906080819157</v>
      </c>
      <c r="M26" s="50">
        <f t="shared" si="4"/>
        <v>6336.4916584561488</v>
      </c>
      <c r="N26" s="50">
        <f t="shared" si="4"/>
        <v>6627.1166659999999</v>
      </c>
      <c r="O26" s="50">
        <f t="shared" si="4"/>
        <v>6841.8482397488388</v>
      </c>
      <c r="P26" s="50">
        <f t="shared" si="4"/>
        <v>6846.7935871971731</v>
      </c>
      <c r="Q26" s="50">
        <f t="shared" si="4"/>
        <v>6850.4018820000001</v>
      </c>
      <c r="R26" s="50">
        <f t="shared" si="4"/>
        <v>6907.7493755154883</v>
      </c>
      <c r="S26" s="50">
        <f t="shared" si="4"/>
        <v>6969.3793698988557</v>
      </c>
      <c r="T26" s="50">
        <f t="shared" si="4"/>
        <v>7042.9654180000016</v>
      </c>
      <c r="U26" s="50">
        <f t="shared" si="4"/>
        <v>7088.8800532379992</v>
      </c>
      <c r="V26" s="50">
        <f t="shared" si="4"/>
        <v>7145.1780805272538</v>
      </c>
      <c r="W26" s="50">
        <f t="shared" si="4"/>
        <v>7240.5282515000017</v>
      </c>
      <c r="X26" s="50">
        <f t="shared" si="4"/>
        <v>7316.3485620014708</v>
      </c>
      <c r="Y26" s="50">
        <f t="shared" si="4"/>
        <v>7433.5065122740125</v>
      </c>
      <c r="Z26" s="50">
        <f t="shared" si="4"/>
        <v>7511.59123</v>
      </c>
      <c r="AA26" s="50">
        <f t="shared" si="4"/>
        <v>7614.3492542061285</v>
      </c>
      <c r="AB26" s="50">
        <f t="shared" si="4"/>
        <v>7729.2650588315573</v>
      </c>
      <c r="AC26" s="50">
        <f t="shared" si="4"/>
        <v>7809.1421599999994</v>
      </c>
      <c r="AD26" s="50">
        <f t="shared" si="4"/>
        <v>7903.798334143341</v>
      </c>
      <c r="AE26" s="50">
        <f t="shared" si="4"/>
        <v>7995.1938750910558</v>
      </c>
      <c r="AF26" s="50">
        <f t="shared" si="4"/>
        <v>8085.4964199999995</v>
      </c>
      <c r="AG26" s="50">
        <f t="shared" si="4"/>
        <v>8156.5580290710986</v>
      </c>
      <c r="AH26" s="50">
        <f t="shared" si="4"/>
        <v>8225.6427886980746</v>
      </c>
      <c r="AI26" s="50">
        <f t="shared" si="4"/>
        <v>8326.3597900000004</v>
      </c>
      <c r="AJ26" s="50">
        <f t="shared" si="4"/>
        <v>8451.2781127488051</v>
      </c>
      <c r="AK26" s="50">
        <f t="shared" si="4"/>
        <v>8582.8447523334034</v>
      </c>
      <c r="AL26" s="50">
        <f t="shared" si="4"/>
        <v>8709.0015000000021</v>
      </c>
      <c r="AM26" s="50">
        <f t="shared" si="4"/>
        <v>8788.7459871165611</v>
      </c>
      <c r="AN26" s="50">
        <f t="shared" si="4"/>
        <v>8832.654833494069</v>
      </c>
      <c r="AO26" s="50">
        <f t="shared" si="4"/>
        <v>8867.3210199999994</v>
      </c>
      <c r="AP26" s="50">
        <f t="shared" si="4"/>
        <v>8893.7072327704518</v>
      </c>
      <c r="AQ26" s="50">
        <f t="shared" si="4"/>
        <v>8912.4039108931211</v>
      </c>
      <c r="AR26" s="50">
        <f t="shared" si="4"/>
        <v>8903.2927299999992</v>
      </c>
      <c r="AS26" s="50">
        <f t="shared" si="4"/>
        <v>8013.2384743268049</v>
      </c>
      <c r="AT26" s="50">
        <f t="shared" si="4"/>
        <v>8123.8650190830213</v>
      </c>
      <c r="AU26" s="50">
        <f t="shared" si="4"/>
        <v>7390.7613000000001</v>
      </c>
      <c r="AV26" s="50">
        <f t="shared" si="4"/>
        <v>7488.3164385483815</v>
      </c>
      <c r="AW26" s="50">
        <f t="shared" si="4"/>
        <v>7577.0217842523707</v>
      </c>
      <c r="AX26" s="50">
        <f t="shared" si="4"/>
        <v>7644.0385800000022</v>
      </c>
      <c r="AY26" s="50">
        <f t="shared" si="4"/>
        <v>7646.3564904725226</v>
      </c>
      <c r="AZ26" s="50">
        <f t="shared" si="4"/>
        <v>7649.9987329262094</v>
      </c>
      <c r="BA26" s="50">
        <f t="shared" si="4"/>
        <v>7632.8733299999985</v>
      </c>
      <c r="BB26" s="50">
        <f t="shared" si="4"/>
        <v>7635.193053606863</v>
      </c>
      <c r="BC26" s="50">
        <f t="shared" ref="BC26" si="6">BC4-BC8</f>
        <v>7654.5528335606832</v>
      </c>
    </row>
    <row r="27" spans="1:55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55" x14ac:dyDescent="0.3">
      <c r="A28" t="s">
        <v>101</v>
      </c>
    </row>
    <row r="30" spans="1:55" x14ac:dyDescent="0.3">
      <c r="A30" t="s">
        <v>96</v>
      </c>
      <c r="B30" s="50" t="s">
        <v>8</v>
      </c>
      <c r="D30" s="2">
        <f>D2/C2-1</f>
        <v>8.4385639466393325E-3</v>
      </c>
      <c r="E30" s="2">
        <f t="shared" ref="E30:AO30" si="7">E2/D2-1</f>
        <v>7.0011996359584883E-2</v>
      </c>
      <c r="F30" s="2">
        <f t="shared" si="7"/>
        <v>-5.8237752664818232E-2</v>
      </c>
      <c r="G30" s="2">
        <f t="shared" si="7"/>
        <v>2.4502587593464575E-3</v>
      </c>
      <c r="H30" s="2">
        <f t="shared" si="7"/>
        <v>7.1441886273146515E-2</v>
      </c>
      <c r="I30" s="2">
        <f t="shared" si="7"/>
        <v>-6.0139609062134114E-2</v>
      </c>
      <c r="J30" s="2">
        <f t="shared" si="7"/>
        <v>2.4302378279197345E-3</v>
      </c>
      <c r="K30" s="2">
        <f t="shared" si="7"/>
        <v>7.0400318344956192E-2</v>
      </c>
      <c r="L30" s="2">
        <f t="shared" si="7"/>
        <v>-5.907640455522245E-2</v>
      </c>
      <c r="M30" s="2">
        <f t="shared" si="7"/>
        <v>3.6575825890188263E-3</v>
      </c>
      <c r="N30" s="2">
        <f t="shared" si="7"/>
        <v>8.9183283658630597E-2</v>
      </c>
      <c r="O30" s="2">
        <f t="shared" si="7"/>
        <v>-4.2279723634481625E-2</v>
      </c>
      <c r="P30" s="2">
        <f t="shared" si="7"/>
        <v>5.3018871031884629E-4</v>
      </c>
      <c r="Q30" s="2">
        <f t="shared" si="7"/>
        <v>6.406766747223025E-2</v>
      </c>
      <c r="R30" s="2">
        <f t="shared" si="7"/>
        <v>-5.8117060104482143E-2</v>
      </c>
      <c r="S30" s="2">
        <f t="shared" si="7"/>
        <v>1.9977776857080798E-3</v>
      </c>
      <c r="T30" s="2">
        <f t="shared" si="7"/>
        <v>6.5996600218275692E-2</v>
      </c>
      <c r="U30" s="2">
        <f t="shared" si="7"/>
        <v>-5.7007754460258298E-2</v>
      </c>
      <c r="V30" s="2">
        <f t="shared" si="7"/>
        <v>3.1788899959659389E-3</v>
      </c>
      <c r="W30" s="2">
        <f t="shared" si="7"/>
        <v>6.715485673340349E-2</v>
      </c>
      <c r="X30" s="2">
        <f t="shared" si="7"/>
        <v>-5.5464878014047425E-2</v>
      </c>
      <c r="Y30" s="2">
        <f t="shared" si="7"/>
        <v>5.3046680756587694E-3</v>
      </c>
      <c r="Z30" s="2">
        <f t="shared" si="7"/>
        <v>6.6654568993847363E-2</v>
      </c>
      <c r="AA30" s="2">
        <f t="shared" si="7"/>
        <v>-4.8610233955514448E-2</v>
      </c>
      <c r="AB30" s="2">
        <f t="shared" si="7"/>
        <v>1.0676790527741842E-2</v>
      </c>
      <c r="AC30" s="2">
        <f t="shared" si="7"/>
        <v>6.8963145393822423E-2</v>
      </c>
      <c r="AD30" s="2">
        <f t="shared" si="7"/>
        <v>-5.4641917317441502E-2</v>
      </c>
      <c r="AE30" s="2">
        <f t="shared" si="7"/>
        <v>6.167808432574029E-3</v>
      </c>
      <c r="AF30" s="2">
        <f t="shared" si="7"/>
        <v>6.6349509156436559E-2</v>
      </c>
      <c r="AG30" s="2">
        <f t="shared" si="7"/>
        <v>-5.1340404890003466E-2</v>
      </c>
      <c r="AH30" s="2">
        <f t="shared" si="7"/>
        <v>6.3054147929095805E-3</v>
      </c>
      <c r="AI30" s="2">
        <f t="shared" si="7"/>
        <v>6.9558666696281524E-2</v>
      </c>
      <c r="AJ30" s="2">
        <f t="shared" si="7"/>
        <v>-5.0969926008439304E-2</v>
      </c>
      <c r="AK30" s="2">
        <f t="shared" si="7"/>
        <v>6.0834426272109443E-3</v>
      </c>
      <c r="AL30" s="2">
        <f t="shared" si="7"/>
        <v>6.7274790261718564E-2</v>
      </c>
      <c r="AM30" s="2">
        <f t="shared" si="7"/>
        <v>-4.8825964057580662E-2</v>
      </c>
      <c r="AN30" s="2">
        <f t="shared" si="7"/>
        <v>4.1088129706265963E-3</v>
      </c>
      <c r="AO30" s="2">
        <f t="shared" si="7"/>
        <v>6.564605069689633E-2</v>
      </c>
      <c r="AP30" s="2">
        <f>AP2/AO2-1</f>
        <v>-5.0319361380013916E-2</v>
      </c>
      <c r="AQ30" s="2">
        <f t="shared" ref="AQ30:BC32" si="8">AQ2/AP2-1</f>
        <v>4.7519673159361897E-3</v>
      </c>
      <c r="AR30" s="2">
        <f t="shared" si="8"/>
        <v>6.0913231785334032E-2</v>
      </c>
      <c r="AS30" s="2">
        <f t="shared" si="8"/>
        <v>-5.2328002103300353E-2</v>
      </c>
      <c r="AT30" s="2">
        <f t="shared" si="8"/>
        <v>-1.6270516513562372E-3</v>
      </c>
      <c r="AU30" s="2">
        <f t="shared" si="8"/>
        <v>6.8762319211480349E-2</v>
      </c>
      <c r="AV30" s="2">
        <f t="shared" si="8"/>
        <v>-5.9013017126165912E-2</v>
      </c>
      <c r="AW30" s="2">
        <f t="shared" si="8"/>
        <v>2.3864802182502753E-3</v>
      </c>
      <c r="AX30" s="2">
        <f t="shared" si="8"/>
        <v>6.7930058982633268E-2</v>
      </c>
      <c r="AY30" s="2">
        <f t="shared" si="8"/>
        <v>-6.0015010501660915E-2</v>
      </c>
      <c r="AZ30" s="2">
        <f t="shared" si="8"/>
        <v>2.9333015303094623E-3</v>
      </c>
      <c r="BA30" s="2">
        <f t="shared" si="8"/>
        <v>6.6672024629965243E-2</v>
      </c>
      <c r="BB30" s="2">
        <f t="shared" si="8"/>
        <v>-5.9825589127747381E-2</v>
      </c>
      <c r="BC30" s="2">
        <f t="shared" si="8"/>
        <v>3.229218373804299E-3</v>
      </c>
    </row>
    <row r="31" spans="1:55" x14ac:dyDescent="0.3">
      <c r="B31" s="50" t="s">
        <v>9</v>
      </c>
      <c r="D31" s="2">
        <f t="shared" ref="D31:AN32" si="9">D3/C3-1</f>
        <v>0.21607064546551547</v>
      </c>
      <c r="E31" s="2">
        <f t="shared" si="9"/>
        <v>0.15068815511018485</v>
      </c>
      <c r="F31" s="2">
        <f t="shared" si="9"/>
        <v>-0.12461391983662351</v>
      </c>
      <c r="G31" s="2">
        <f t="shared" si="9"/>
        <v>4.702765763063832E-3</v>
      </c>
      <c r="H31" s="2">
        <f t="shared" si="9"/>
        <v>0.15082841972640648</v>
      </c>
      <c r="I31" s="2">
        <f t="shared" si="9"/>
        <v>-0.12461351163160928</v>
      </c>
      <c r="J31" s="2">
        <f t="shared" si="9"/>
        <v>3.0257078632998091E-3</v>
      </c>
      <c r="K31" s="2">
        <f t="shared" si="9"/>
        <v>0.1521367353468146</v>
      </c>
      <c r="L31" s="2">
        <f t="shared" si="9"/>
        <v>-0.12767666411132594</v>
      </c>
      <c r="M31" s="2">
        <f t="shared" si="9"/>
        <v>-8.0598790803287912E-4</v>
      </c>
      <c r="N31" s="2">
        <f t="shared" si="9"/>
        <v>0.15132148919583033</v>
      </c>
      <c r="O31" s="2">
        <f t="shared" si="9"/>
        <v>-0.12629492946839893</v>
      </c>
      <c r="P31" s="2">
        <f t="shared" si="9"/>
        <v>-1.2196613474251272E-3</v>
      </c>
      <c r="Q31" s="2">
        <f t="shared" si="9"/>
        <v>0.14608116356156731</v>
      </c>
      <c r="R31" s="2">
        <f t="shared" si="9"/>
        <v>-0.1228113022289542</v>
      </c>
      <c r="S31" s="2">
        <f t="shared" si="9"/>
        <v>6.0419616493805339E-3</v>
      </c>
      <c r="T31" s="2">
        <f t="shared" si="9"/>
        <v>0.1509872576747</v>
      </c>
      <c r="U31" s="2">
        <f t="shared" si="9"/>
        <v>-0.119439765543772</v>
      </c>
      <c r="V31" s="2">
        <f t="shared" si="9"/>
        <v>7.4344172021261201E-3</v>
      </c>
      <c r="W31" s="2">
        <f t="shared" si="9"/>
        <v>0.1456453390551169</v>
      </c>
      <c r="X31" s="2">
        <f t="shared" si="9"/>
        <v>-0.12078211206909706</v>
      </c>
      <c r="Y31" s="2">
        <f t="shared" si="9"/>
        <v>8.2998755286678438E-4</v>
      </c>
      <c r="Z31" s="2">
        <f t="shared" si="9"/>
        <v>0.14759228769814015</v>
      </c>
      <c r="AA31" s="2">
        <f t="shared" si="9"/>
        <v>-0.10896312108257755</v>
      </c>
      <c r="AB31" s="2">
        <f t="shared" si="9"/>
        <v>1.5526978033327588E-2</v>
      </c>
      <c r="AC31" s="2">
        <f t="shared" si="9"/>
        <v>0.15261174987112813</v>
      </c>
      <c r="AD31" s="2">
        <f t="shared" si="9"/>
        <v>-0.11784402691464435</v>
      </c>
      <c r="AE31" s="2">
        <f t="shared" si="9"/>
        <v>1.0131876339435797E-2</v>
      </c>
      <c r="AF31" s="2">
        <f t="shared" si="9"/>
        <v>0.14458220284959666</v>
      </c>
      <c r="AG31" s="2">
        <f t="shared" si="9"/>
        <v>-0.11275234626446673</v>
      </c>
      <c r="AH31" s="2">
        <f t="shared" si="9"/>
        <v>7.4772496430943747E-3</v>
      </c>
      <c r="AI31" s="2">
        <f t="shared" si="9"/>
        <v>0.14313975199656581</v>
      </c>
      <c r="AJ31" s="2">
        <f t="shared" si="9"/>
        <v>-0.11516446348151732</v>
      </c>
      <c r="AK31" s="2">
        <f t="shared" si="9"/>
        <v>2.0649429014181209E-3</v>
      </c>
      <c r="AL31" s="2">
        <f t="shared" si="9"/>
        <v>0.13967858911537734</v>
      </c>
      <c r="AM31" s="2">
        <f t="shared" si="9"/>
        <v>-0.11156469768947397</v>
      </c>
      <c r="AN31" s="2">
        <f t="shared" si="9"/>
        <v>3.7793146345377338E-3</v>
      </c>
      <c r="AO31" s="2">
        <f>AO3/AN3-1</f>
        <v>0.14309410736633743</v>
      </c>
      <c r="AP31" s="2">
        <f>AP3/AO3-1</f>
        <v>-0.10975813818553837</v>
      </c>
      <c r="AQ31" s="2">
        <f t="shared" si="8"/>
        <v>6.5272146669703712E-3</v>
      </c>
      <c r="AR31" s="2">
        <f t="shared" si="8"/>
        <v>0.13538933396815778</v>
      </c>
      <c r="AS31" s="2">
        <f t="shared" si="8"/>
        <v>-6.600163093383371E-2</v>
      </c>
      <c r="AT31" s="2">
        <f>AT3/AS3-1</f>
        <v>-9.675107358000179E-2</v>
      </c>
      <c r="AU31" s="2">
        <f t="shared" si="8"/>
        <v>0.1988323841969728</v>
      </c>
      <c r="AV31" s="2">
        <f t="shared" si="8"/>
        <v>-0.12923874143411451</v>
      </c>
      <c r="AW31" s="2">
        <f t="shared" si="8"/>
        <v>-6.1449998831808461E-4</v>
      </c>
      <c r="AX31" s="2">
        <f t="shared" si="8"/>
        <v>0.15077580066542473</v>
      </c>
      <c r="AY31" s="2">
        <f t="shared" si="8"/>
        <v>-0.12753006393858113</v>
      </c>
      <c r="AZ31" s="2">
        <f t="shared" si="8"/>
        <v>4.1188319855889333E-3</v>
      </c>
      <c r="BA31" s="2">
        <f t="shared" si="8"/>
        <v>0.15100636276020851</v>
      </c>
      <c r="BB31" s="2">
        <f t="shared" si="8"/>
        <v>-0.12514097265213964</v>
      </c>
      <c r="BC31" s="2">
        <f t="shared" si="8"/>
        <v>4.0906952670720642E-3</v>
      </c>
    </row>
    <row r="32" spans="1:55" x14ac:dyDescent="0.3">
      <c r="B32" s="50" t="s">
        <v>14</v>
      </c>
      <c r="D32" s="2">
        <f t="shared" si="9"/>
        <v>-0.11541592142847645</v>
      </c>
      <c r="E32" s="2">
        <f t="shared" si="9"/>
        <v>3.8540249402538862E-3</v>
      </c>
      <c r="F32" s="2">
        <f t="shared" si="9"/>
        <v>4.1552974830814104E-3</v>
      </c>
      <c r="G32" s="2">
        <f t="shared" si="9"/>
        <v>6.0444045292129545E-4</v>
      </c>
      <c r="H32" s="2">
        <f t="shared" si="9"/>
        <v>6.1220918848019501E-3</v>
      </c>
      <c r="I32" s="2">
        <f t="shared" si="9"/>
        <v>5.3986705634900822E-4</v>
      </c>
      <c r="J32" s="2">
        <f t="shared" si="9"/>
        <v>1.9399137534761302E-3</v>
      </c>
      <c r="K32" s="2">
        <f t="shared" si="9"/>
        <v>3.0236879357674606E-3</v>
      </c>
      <c r="L32" s="2">
        <f t="shared" si="9"/>
        <v>5.8785502416607294E-3</v>
      </c>
      <c r="M32" s="2">
        <f t="shared" si="9"/>
        <v>7.3228095098898383E-3</v>
      </c>
      <c r="N32" s="2">
        <f t="shared" si="9"/>
        <v>3.8570720540523684E-2</v>
      </c>
      <c r="O32" s="2">
        <f t="shared" si="9"/>
        <v>3.358118772225116E-2</v>
      </c>
      <c r="P32" s="2">
        <f t="shared" si="9"/>
        <v>1.8658036131911082E-3</v>
      </c>
      <c r="Q32" s="2">
        <f t="shared" si="9"/>
        <v>1.661691878628524E-3</v>
      </c>
      <c r="R32" s="2">
        <f t="shared" si="9"/>
        <v>-1.7921131929471423E-3</v>
      </c>
      <c r="S32" s="2">
        <f t="shared" si="9"/>
        <v>-1.0963490228598216E-3</v>
      </c>
      <c r="T32" s="2">
        <f t="shared" si="9"/>
        <v>5.0722071697983928E-4</v>
      </c>
      <c r="U32" s="2">
        <f t="shared" si="9"/>
        <v>-1.6654422617514708E-3</v>
      </c>
      <c r="V32" s="2">
        <f t="shared" si="9"/>
        <v>-1.4836672492390957E-4</v>
      </c>
      <c r="W32" s="2">
        <f t="shared" si="9"/>
        <v>5.3203129723886633E-3</v>
      </c>
      <c r="X32" s="2">
        <f t="shared" si="9"/>
        <v>3.1742742820810577E-3</v>
      </c>
      <c r="Y32" s="2">
        <f t="shared" si="9"/>
        <v>8.8254737882424994E-3</v>
      </c>
      <c r="Z32" s="2">
        <f t="shared" si="9"/>
        <v>3.4752041740606643E-3</v>
      </c>
      <c r="AA32" s="2">
        <f t="shared" si="9"/>
        <v>5.2667557178809332E-3</v>
      </c>
      <c r="AB32" s="2">
        <f t="shared" si="9"/>
        <v>6.839027464255798E-3</v>
      </c>
      <c r="AC32" s="2">
        <f t="shared" si="9"/>
        <v>2.2041559771202035E-3</v>
      </c>
      <c r="AD32" s="2">
        <f t="shared" si="9"/>
        <v>3.3689650989394693E-3</v>
      </c>
      <c r="AE32" s="2">
        <f t="shared" si="9"/>
        <v>2.9688860856378341E-3</v>
      </c>
      <c r="AF32" s="2">
        <f t="shared" si="9"/>
        <v>2.7664364374091477E-3</v>
      </c>
      <c r="AG32" s="2">
        <f t="shared" si="9"/>
        <v>5.6305178870874606E-3</v>
      </c>
      <c r="AH32" s="2">
        <f t="shared" si="9"/>
        <v>5.3462941194817315E-3</v>
      </c>
      <c r="AI32" s="2">
        <f t="shared" si="9"/>
        <v>9.2065372538869816E-3</v>
      </c>
      <c r="AJ32" s="2">
        <f t="shared" si="9"/>
        <v>8.6709145048704528E-3</v>
      </c>
      <c r="AK32" s="2">
        <f t="shared" si="9"/>
        <v>9.3585284318826734E-3</v>
      </c>
      <c r="AL32" s="2">
        <f t="shared" si="9"/>
        <v>8.6919390860356049E-3</v>
      </c>
      <c r="AM32" s="2">
        <f t="shared" si="9"/>
        <v>8.5286998086799848E-3</v>
      </c>
      <c r="AN32" s="2">
        <f t="shared" si="9"/>
        <v>4.3741658239728753E-3</v>
      </c>
      <c r="AO32" s="2">
        <f t="shared" ref="AO32" si="10">AO4/AN4-1</f>
        <v>3.312226849599087E-3</v>
      </c>
      <c r="AP32" s="2">
        <f>AP4/AO4-1</f>
        <v>4.1847155736556285E-3</v>
      </c>
      <c r="AQ32" s="2">
        <f t="shared" si="8"/>
        <v>3.3088142234118934E-3</v>
      </c>
      <c r="AR32" s="2">
        <f t="shared" si="8"/>
        <v>1.7510909502926886E-4</v>
      </c>
      <c r="AS32" s="2">
        <f t="shared" si="8"/>
        <v>-3.9669072637255498E-2</v>
      </c>
      <c r="AT32" s="2">
        <f t="shared" si="8"/>
        <v>8.4023191443488132E-2</v>
      </c>
      <c r="AU32" s="2">
        <f t="shared" si="8"/>
        <v>-2.8823032856731379E-2</v>
      </c>
      <c r="AV32" s="2">
        <f t="shared" si="8"/>
        <v>6.0244464131269382E-3</v>
      </c>
      <c r="AW32" s="2">
        <f t="shared" si="8"/>
        <v>4.7920671920089752E-3</v>
      </c>
      <c r="AX32" s="2">
        <f t="shared" si="8"/>
        <v>1.8782115450877157E-3</v>
      </c>
      <c r="AY32" s="2">
        <f t="shared" si="8"/>
        <v>1.8138415635902128E-3</v>
      </c>
      <c r="AZ32" s="2">
        <f t="shared" si="8"/>
        <v>1.9877902257110502E-3</v>
      </c>
      <c r="BA32" s="2">
        <f t="shared" si="8"/>
        <v>-7.3127141409845553E-4</v>
      </c>
      <c r="BB32" s="2">
        <f t="shared" si="8"/>
        <v>3.0391223679115953E-4</v>
      </c>
      <c r="BC32" s="2">
        <f t="shared" si="8"/>
        <v>2.5355979629979597E-3</v>
      </c>
    </row>
    <row r="33" spans="1:55" x14ac:dyDescent="0.3">
      <c r="B33" s="5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3">
      <c r="A34" t="s">
        <v>97</v>
      </c>
      <c r="B34" s="50" t="s">
        <v>8</v>
      </c>
      <c r="D34" s="2">
        <f>D6/C6-1</f>
        <v>2.702452775867159E-2</v>
      </c>
      <c r="E34" s="2">
        <f t="shared" ref="E34:AO34" si="11">E6/D6-1</f>
        <v>7.8562935803330625E-2</v>
      </c>
      <c r="F34" s="2">
        <f t="shared" si="11"/>
        <v>-6.6426523410175409E-2</v>
      </c>
      <c r="G34" s="2">
        <f t="shared" si="11"/>
        <v>1.9655712712718376E-3</v>
      </c>
      <c r="H34" s="2">
        <f t="shared" si="11"/>
        <v>7.924966048029547E-2</v>
      </c>
      <c r="I34" s="2">
        <f t="shared" si="11"/>
        <v>-6.7843268159344827E-2</v>
      </c>
      <c r="J34" s="2">
        <f t="shared" si="11"/>
        <v>2.4292411362893951E-3</v>
      </c>
      <c r="K34" s="2">
        <f t="shared" si="11"/>
        <v>7.9444873933455673E-2</v>
      </c>
      <c r="L34" s="2">
        <f t="shared" si="11"/>
        <v>-6.7873571333208926E-2</v>
      </c>
      <c r="M34" s="2">
        <f t="shared" si="11"/>
        <v>2.3489027021346143E-3</v>
      </c>
      <c r="N34" s="2">
        <f t="shared" si="11"/>
        <v>9.5303161010477089E-2</v>
      </c>
      <c r="O34" s="2">
        <f t="shared" si="11"/>
        <v>-4.982783054669615E-2</v>
      </c>
      <c r="P34" s="2">
        <f t="shared" si="11"/>
        <v>3.4033723106468017E-3</v>
      </c>
      <c r="Q34" s="2">
        <f t="shared" si="11"/>
        <v>7.6059704313317766E-2</v>
      </c>
      <c r="R34" s="2">
        <f t="shared" si="11"/>
        <v>-6.796678110932608E-2</v>
      </c>
      <c r="S34" s="2">
        <f t="shared" si="11"/>
        <v>8.4455759403256891E-4</v>
      </c>
      <c r="T34" s="2">
        <f t="shared" si="11"/>
        <v>7.4805226446622353E-2</v>
      </c>
      <c r="U34" s="2">
        <f t="shared" si="11"/>
        <v>-6.818389112603862E-2</v>
      </c>
      <c r="V34" s="2">
        <f t="shared" si="11"/>
        <v>1.217132749610661E-3</v>
      </c>
      <c r="W34" s="2">
        <f t="shared" si="11"/>
        <v>7.5457511551998424E-2</v>
      </c>
      <c r="X34" s="2">
        <f t="shared" si="11"/>
        <v>-6.6198893400057468E-2</v>
      </c>
      <c r="Y34" s="2">
        <f t="shared" si="11"/>
        <v>3.5950233448223123E-3</v>
      </c>
      <c r="Z34" s="2">
        <f t="shared" si="11"/>
        <v>7.7038454091144848E-2</v>
      </c>
      <c r="AA34" s="2">
        <f t="shared" si="11"/>
        <v>-6.608507606886771E-2</v>
      </c>
      <c r="AB34" s="2">
        <f t="shared" si="11"/>
        <v>2.9585153379922957E-3</v>
      </c>
      <c r="AC34" s="2">
        <f t="shared" si="11"/>
        <v>7.4436613928566153E-2</v>
      </c>
      <c r="AD34" s="2">
        <f t="shared" si="11"/>
        <v>-6.7235883464058177E-2</v>
      </c>
      <c r="AE34" s="2">
        <f t="shared" si="11"/>
        <v>3.7244153884079534E-3</v>
      </c>
      <c r="AF34" s="2">
        <f t="shared" si="11"/>
        <v>7.5195201109847343E-2</v>
      </c>
      <c r="AG34" s="2">
        <f t="shared" si="11"/>
        <v>-6.3299705777509874E-2</v>
      </c>
      <c r="AH34" s="2">
        <f t="shared" si="11"/>
        <v>4.4339376604860536E-3</v>
      </c>
      <c r="AI34" s="2">
        <f t="shared" si="11"/>
        <v>7.9225526393805756E-2</v>
      </c>
      <c r="AJ34" s="2">
        <f t="shared" si="11"/>
        <v>-6.2253336961330619E-2</v>
      </c>
      <c r="AK34" s="2">
        <f t="shared" si="11"/>
        <v>4.6844063912523382E-3</v>
      </c>
      <c r="AL34" s="2">
        <f t="shared" si="11"/>
        <v>7.7813576689969244E-2</v>
      </c>
      <c r="AM34" s="2">
        <f t="shared" si="11"/>
        <v>-6.005595026487609E-2</v>
      </c>
      <c r="AN34" s="2">
        <f t="shared" si="11"/>
        <v>3.6551280592946878E-3</v>
      </c>
      <c r="AO34" s="2">
        <f t="shared" si="11"/>
        <v>7.7967549704706984E-2</v>
      </c>
      <c r="AP34" s="2">
        <f>AP6/AO6-1</f>
        <v>-6.00853300860823E-2</v>
      </c>
      <c r="AQ34" s="2">
        <f t="shared" ref="AQ34:BC36" si="12">AQ6/AP6-1</f>
        <v>5.6249303025825981E-3</v>
      </c>
      <c r="AR34" s="2">
        <f t="shared" si="12"/>
        <v>7.3666905673001271E-2</v>
      </c>
      <c r="AS34" s="2">
        <f t="shared" si="12"/>
        <v>-5.9853119031856861E-2</v>
      </c>
      <c r="AT34" s="2">
        <f t="shared" si="12"/>
        <v>-1.6895600565075664E-2</v>
      </c>
      <c r="AU34" s="2">
        <f t="shared" si="12"/>
        <v>7.7347807476013442E-2</v>
      </c>
      <c r="AV34" s="2">
        <f t="shared" si="12"/>
        <v>-6.3323968107633966E-2</v>
      </c>
      <c r="AW34" s="2">
        <f t="shared" si="12"/>
        <v>1.0676237516353826E-3</v>
      </c>
      <c r="AX34" s="2">
        <f t="shared" si="12"/>
        <v>7.0394819662575658E-2</v>
      </c>
      <c r="AY34" s="2">
        <f t="shared" si="12"/>
        <v>-6.32868298959266E-2</v>
      </c>
      <c r="AZ34" s="2">
        <f t="shared" si="12"/>
        <v>3.3384069734250232E-3</v>
      </c>
      <c r="BA34" s="2">
        <f t="shared" si="12"/>
        <v>7.1157728460321312E-2</v>
      </c>
      <c r="BB34" s="2">
        <f t="shared" si="12"/>
        <v>-6.3214158688302158E-2</v>
      </c>
      <c r="BC34" s="2">
        <f t="shared" si="12"/>
        <v>3.2709574003930708E-3</v>
      </c>
    </row>
    <row r="35" spans="1:55" x14ac:dyDescent="0.3">
      <c r="B35" s="50" t="s">
        <v>9</v>
      </c>
      <c r="D35" s="2">
        <f t="shared" ref="D35:AO36" si="13">D7/C7-1</f>
        <v>0.21607064546551547</v>
      </c>
      <c r="E35" s="2">
        <f t="shared" si="13"/>
        <v>0.15068815511018485</v>
      </c>
      <c r="F35" s="2">
        <f t="shared" si="13"/>
        <v>-0.12358263345758369</v>
      </c>
      <c r="G35" s="2">
        <f t="shared" si="13"/>
        <v>5.8808589523540178E-3</v>
      </c>
      <c r="H35" s="2">
        <f t="shared" si="13"/>
        <v>0.15163744341374819</v>
      </c>
      <c r="I35" s="2">
        <f t="shared" si="13"/>
        <v>-0.12522494432357167</v>
      </c>
      <c r="J35" s="2">
        <f t="shared" si="13"/>
        <v>2.3272361595589874E-3</v>
      </c>
      <c r="K35" s="2">
        <f t="shared" si="13"/>
        <v>0.15165344923438639</v>
      </c>
      <c r="L35" s="2">
        <f t="shared" si="13"/>
        <v>-0.1251757068476661</v>
      </c>
      <c r="M35" s="2">
        <f t="shared" si="13"/>
        <v>2.0610192678236494E-3</v>
      </c>
      <c r="N35" s="2">
        <f t="shared" si="13"/>
        <v>0.15330423095196655</v>
      </c>
      <c r="O35" s="2">
        <f t="shared" si="13"/>
        <v>-0.12150500476574067</v>
      </c>
      <c r="P35" s="2">
        <f t="shared" si="13"/>
        <v>4.2626516941415282E-3</v>
      </c>
      <c r="Q35" s="2">
        <f t="shared" si="13"/>
        <v>0.14989768719996976</v>
      </c>
      <c r="R35" s="2">
        <f t="shared" si="13"/>
        <v>-0.12047126521428297</v>
      </c>
      <c r="S35" s="2">
        <f t="shared" si="13"/>
        <v>8.7096168763769466E-3</v>
      </c>
      <c r="T35" s="2">
        <f t="shared" si="13"/>
        <v>0.15280191862230352</v>
      </c>
      <c r="U35" s="2">
        <f t="shared" si="13"/>
        <v>-0.11953697656641316</v>
      </c>
      <c r="V35" s="2">
        <f t="shared" si="13"/>
        <v>7.3240204128579567E-3</v>
      </c>
      <c r="W35" s="2">
        <f t="shared" si="13"/>
        <v>0.14556857978153648</v>
      </c>
      <c r="X35" s="2">
        <f t="shared" si="13"/>
        <v>-0.11876778301173929</v>
      </c>
      <c r="Y35" s="2">
        <f t="shared" si="13"/>
        <v>3.121034044309523E-3</v>
      </c>
      <c r="Z35" s="2">
        <f t="shared" si="13"/>
        <v>0.14919018743303969</v>
      </c>
      <c r="AA35" s="2">
        <f t="shared" si="13"/>
        <v>-0.11875166858167385</v>
      </c>
      <c r="AB35" s="2">
        <f t="shared" si="13"/>
        <v>4.541408602139807E-3</v>
      </c>
      <c r="AC35" s="2">
        <f t="shared" si="13"/>
        <v>0.14498722408422671</v>
      </c>
      <c r="AD35" s="2">
        <f t="shared" si="13"/>
        <v>-0.11809670043880105</v>
      </c>
      <c r="AE35" s="2">
        <f t="shared" si="13"/>
        <v>9.8454490727553079E-3</v>
      </c>
      <c r="AF35" s="2">
        <f t="shared" si="13"/>
        <v>0.14438372457927784</v>
      </c>
      <c r="AG35" s="2">
        <f t="shared" si="13"/>
        <v>-0.11438468538964353</v>
      </c>
      <c r="AH35" s="2">
        <f t="shared" si="13"/>
        <v>5.6374711795457166E-3</v>
      </c>
      <c r="AI35" s="2">
        <f t="shared" si="13"/>
        <v>0.14184343028583402</v>
      </c>
      <c r="AJ35" s="2">
        <f t="shared" si="13"/>
        <v>-0.11285203016061096</v>
      </c>
      <c r="AK35" s="2">
        <f t="shared" si="13"/>
        <v>4.6783475686911213E-3</v>
      </c>
      <c r="AL35" s="2">
        <f t="shared" si="13"/>
        <v>0.14153443121433451</v>
      </c>
      <c r="AM35" s="2">
        <f t="shared" si="13"/>
        <v>-0.11185992796644784</v>
      </c>
      <c r="AN35" s="2">
        <f t="shared" si="13"/>
        <v>3.4470110034166002E-3</v>
      </c>
      <c r="AO35" s="2">
        <f t="shared" si="13"/>
        <v>0.14285894666758181</v>
      </c>
      <c r="AP35" s="2">
        <f>AP7/AO7-1</f>
        <v>-0.109503792491084</v>
      </c>
      <c r="AQ35" s="2">
        <f t="shared" si="12"/>
        <v>6.8129187046752637E-3</v>
      </c>
      <c r="AR35" s="2">
        <f t="shared" si="12"/>
        <v>0.13559401210503563</v>
      </c>
      <c r="AS35" s="2">
        <f t="shared" si="12"/>
        <v>-0.109755439429157</v>
      </c>
      <c r="AT35" s="2">
        <f t="shared" si="12"/>
        <v>-0.143596774755122</v>
      </c>
      <c r="AU35" s="2">
        <f t="shared" si="12"/>
        <v>0.15438558224225152</v>
      </c>
      <c r="AV35" s="2">
        <f t="shared" si="12"/>
        <v>-0.1275598889621441</v>
      </c>
      <c r="AW35" s="2">
        <f t="shared" si="12"/>
        <v>1.3135284528362767E-3</v>
      </c>
      <c r="AX35" s="2">
        <f t="shared" si="12"/>
        <v>0.15211516964702443</v>
      </c>
      <c r="AY35" s="2">
        <f t="shared" si="12"/>
        <v>-0.1277315422048011</v>
      </c>
      <c r="AZ35" s="2">
        <f t="shared" si="12"/>
        <v>3.8879033794647633E-3</v>
      </c>
      <c r="BA35" s="2">
        <f t="shared" si="12"/>
        <v>0.15084679433213699</v>
      </c>
      <c r="BB35" s="2">
        <f t="shared" si="12"/>
        <v>-0.12514097265213953</v>
      </c>
      <c r="BC35" s="2">
        <f t="shared" si="12"/>
        <v>4.0906952670718422E-3</v>
      </c>
    </row>
    <row r="36" spans="1:55" x14ac:dyDescent="0.3">
      <c r="B36" s="50" t="s">
        <v>14</v>
      </c>
      <c r="D36" s="2">
        <f t="shared" si="13"/>
        <v>-0.11541592142847656</v>
      </c>
      <c r="E36" s="2">
        <f t="shared" si="13"/>
        <v>3.8540249402538862E-3</v>
      </c>
      <c r="F36" s="2">
        <f t="shared" si="13"/>
        <v>1.4367806238106962E-3</v>
      </c>
      <c r="G36" s="2">
        <f t="shared" si="13"/>
        <v>-2.1028269051104331E-3</v>
      </c>
      <c r="H36" s="2">
        <f t="shared" si="13"/>
        <v>3.4293078232525698E-3</v>
      </c>
      <c r="I36" s="2">
        <f t="shared" si="13"/>
        <v>1.1366619478132556E-3</v>
      </c>
      <c r="J36" s="2">
        <f t="shared" si="13"/>
        <v>2.5363866288850012E-3</v>
      </c>
      <c r="K36" s="2">
        <f t="shared" si="13"/>
        <v>3.613188540761092E-3</v>
      </c>
      <c r="L36" s="2">
        <f t="shared" si="13"/>
        <v>1.1803256343374535E-3</v>
      </c>
      <c r="M36" s="2">
        <f t="shared" si="13"/>
        <v>2.6520422426143941E-3</v>
      </c>
      <c r="N36" s="2">
        <f t="shared" si="13"/>
        <v>3.4264381183633841E-2</v>
      </c>
      <c r="O36" s="2">
        <f t="shared" si="13"/>
        <v>3.4285151605419895E-2</v>
      </c>
      <c r="P36" s="2">
        <f t="shared" si="13"/>
        <v>2.5468956178937852E-3</v>
      </c>
      <c r="Q36" s="2">
        <f t="shared" si="13"/>
        <v>2.3366030249214464E-3</v>
      </c>
      <c r="R36" s="2">
        <f t="shared" si="13"/>
        <v>-7.8264550778399666E-3</v>
      </c>
      <c r="S36" s="2">
        <f t="shared" si="13"/>
        <v>-7.1415245465623611E-3</v>
      </c>
      <c r="T36" s="2">
        <f t="shared" si="13"/>
        <v>-5.6560227622977077E-3</v>
      </c>
      <c r="U36" s="2">
        <f t="shared" si="13"/>
        <v>-6.7659616128803446E-3</v>
      </c>
      <c r="V36" s="2">
        <f t="shared" si="13"/>
        <v>-5.2573948674379256E-3</v>
      </c>
      <c r="W36" s="2">
        <f t="shared" si="13"/>
        <v>1.8555383971374795E-4</v>
      </c>
      <c r="X36" s="2">
        <f t="shared" si="13"/>
        <v>-1.5567204263871037E-3</v>
      </c>
      <c r="Y36" s="2">
        <f t="shared" si="13"/>
        <v>4.1094490358593028E-3</v>
      </c>
      <c r="Z36" s="2">
        <f t="shared" si="13"/>
        <v>-1.191515828061207E-3</v>
      </c>
      <c r="AA36" s="2">
        <f t="shared" si="13"/>
        <v>-3.8417868514406539E-4</v>
      </c>
      <c r="AB36" s="2">
        <f t="shared" si="13"/>
        <v>1.2176992238828177E-3</v>
      </c>
      <c r="AC36" s="2">
        <f t="shared" si="13"/>
        <v>-3.4102939059116322E-3</v>
      </c>
      <c r="AD36" s="2">
        <f t="shared" si="13"/>
        <v>-2.7583867116884875E-3</v>
      </c>
      <c r="AE36" s="2">
        <f t="shared" si="13"/>
        <v>-3.1378922020718347E-3</v>
      </c>
      <c r="AF36" s="2">
        <f t="shared" si="13"/>
        <v>-3.3824962743255194E-3</v>
      </c>
      <c r="AG36" s="2">
        <f t="shared" si="13"/>
        <v>3.3198330906616391E-3</v>
      </c>
      <c r="AH36" s="2">
        <f t="shared" si="13"/>
        <v>3.0485468302678953E-3</v>
      </c>
      <c r="AI36" s="2">
        <f t="shared" si="13"/>
        <v>6.9598389192149224E-3</v>
      </c>
      <c r="AJ36" s="2">
        <f t="shared" si="13"/>
        <v>3.963330696034717E-3</v>
      </c>
      <c r="AK36" s="2">
        <f t="shared" si="13"/>
        <v>4.691412783815796E-3</v>
      </c>
      <c r="AL36" s="2">
        <f t="shared" si="13"/>
        <v>4.1280526484164248E-3</v>
      </c>
      <c r="AM36" s="2">
        <f t="shared" si="13"/>
        <v>8.0466364814386626E-3</v>
      </c>
      <c r="AN36" s="2">
        <f t="shared" si="13"/>
        <v>3.8961791019955783E-3</v>
      </c>
      <c r="AO36" s="2">
        <f t="shared" si="13"/>
        <v>2.8408852772214832E-3</v>
      </c>
      <c r="AP36" s="2">
        <f>AP8/AO8-1</f>
        <v>5.1160536802150602E-3</v>
      </c>
      <c r="AQ36" s="2">
        <f t="shared" si="12"/>
        <v>4.2362711863743741E-3</v>
      </c>
      <c r="AR36" s="2">
        <f t="shared" si="12"/>
        <v>1.0935653315879978E-3</v>
      </c>
      <c r="AS36" s="2">
        <f t="shared" si="12"/>
        <v>6.4853568109242143E-3</v>
      </c>
      <c r="AT36" s="2">
        <f t="shared" si="12"/>
        <v>0.13208415473551582</v>
      </c>
      <c r="AU36" s="2">
        <f t="shared" si="12"/>
        <v>8.8226678664999891E-3</v>
      </c>
      <c r="AV36" s="2">
        <f t="shared" si="12"/>
        <v>2.0583351302281283E-3</v>
      </c>
      <c r="AW36" s="2">
        <f t="shared" si="12"/>
        <v>8.4970645014093016E-4</v>
      </c>
      <c r="AX36" s="2">
        <f t="shared" si="12"/>
        <v>-2.0581709372489154E-3</v>
      </c>
      <c r="AY36" s="2">
        <f t="shared" si="12"/>
        <v>2.6767255230137899E-3</v>
      </c>
      <c r="AZ36" s="2">
        <f t="shared" si="12"/>
        <v>2.8491118841109664E-3</v>
      </c>
      <c r="BA36" s="2">
        <f t="shared" si="12"/>
        <v>1.25676007477038E-4</v>
      </c>
      <c r="BB36" s="2">
        <f t="shared" si="12"/>
        <v>3.0391223679138157E-4</v>
      </c>
      <c r="BC36" s="2">
        <f t="shared" si="12"/>
        <v>2.5355979629981817E-3</v>
      </c>
    </row>
    <row r="37" spans="1:55" s="54" customFormat="1" x14ac:dyDescent="0.3"/>
    <row r="38" spans="1:55" s="54" customFormat="1" x14ac:dyDescent="0.3"/>
    <row r="39" spans="1:55" s="54" customFormat="1" x14ac:dyDescent="0.3"/>
    <row r="40" spans="1:55" s="55" customFormat="1" x14ac:dyDescent="0.3">
      <c r="AC40" s="56">
        <f>((AB3)*(AC7/AB7))+(AC12/3)</f>
        <v>17454.231853943256</v>
      </c>
      <c r="AD40" s="57"/>
      <c r="AE40" s="57"/>
      <c r="AF40" s="56">
        <f>((AE3)*(AF7/AE7))+(AF12/3)</f>
        <v>17754.236562902235</v>
      </c>
      <c r="AG40" s="57"/>
      <c r="AH40" s="57"/>
      <c r="AI40" s="56">
        <f>((AH3)*(AI7/AH7))+(AI12/3)</f>
        <v>18148.903438991005</v>
      </c>
      <c r="AO40" s="58">
        <f>((AN3)*(AO7/AN7))+(AO12/3)</f>
        <v>18688.413600541815</v>
      </c>
      <c r="AR40" s="58">
        <f>((AQ3)*(AR7/AQ7))+(AR12/3)</f>
        <v>19010.085293382053</v>
      </c>
      <c r="AU40" s="56">
        <f>((AT3)*(AU7/AT7))+(AU12/3)</f>
        <v>19346.612751270452</v>
      </c>
      <c r="AX40" s="56">
        <f>((AW3)*(AX7/AW7))+(AX12/3)</f>
        <v>19245.384471506495</v>
      </c>
      <c r="BA40" s="56">
        <f t="shared" ref="BA40:BC41" si="14">((AZ3)*(BA7/AZ7))+(BA12/3)</f>
        <v>19417.312783290028</v>
      </c>
      <c r="BB40" s="56">
        <f t="shared" si="14"/>
        <v>16986.372232364476</v>
      </c>
      <c r="BC40" s="56">
        <f t="shared" si="14"/>
        <v>17055.858304860129</v>
      </c>
    </row>
    <row r="41" spans="1:55" s="55" customFormat="1" x14ac:dyDescent="0.3">
      <c r="AC41" s="56">
        <f>((AB4)*(AC8/AB8))+(AC13/3)</f>
        <v>18963.033650752459</v>
      </c>
      <c r="AD41" s="57"/>
      <c r="AE41" s="57"/>
      <c r="AF41" s="56">
        <f>((AE4)*(AF8/AE8))+(AF13/3)</f>
        <v>19135.649549703223</v>
      </c>
      <c r="AG41" s="57"/>
      <c r="AH41" s="57"/>
      <c r="AI41" s="56">
        <f>((AH4)*(AI8/AH8))+(AI13/3)</f>
        <v>19526.310258015972</v>
      </c>
      <c r="AO41" s="56">
        <f>((AN4)*(AO8/AN8))+(AO13/3)</f>
        <v>20378.811690499078</v>
      </c>
      <c r="AR41" s="56">
        <f>((AQ4)*(AR8/AQ8))+(AR13/3)</f>
        <v>20535.182999263619</v>
      </c>
      <c r="AU41" s="56">
        <f>((AT4)*(AU8/AT8))+(AU13/3)</f>
        <v>20618.496596119316</v>
      </c>
      <c r="AX41" s="56">
        <f>((AW4)*(AX8/AW8))+(AX13/3)</f>
        <v>21025.828873150578</v>
      </c>
      <c r="BA41" s="56">
        <f t="shared" si="14"/>
        <v>21090.616741530699</v>
      </c>
      <c r="BB41" s="56">
        <f t="shared" si="14"/>
        <v>21097.082713606866</v>
      </c>
      <c r="BC41" s="56">
        <f t="shared" si="14"/>
        <v>21150.576433560687</v>
      </c>
    </row>
    <row r="42" spans="1:55" s="54" customFormat="1" x14ac:dyDescent="0.3">
      <c r="AC42" s="59"/>
    </row>
    <row r="43" spans="1:55" s="54" customFormat="1" x14ac:dyDescent="0.3"/>
    <row r="44" spans="1:55" s="54" customFormat="1" x14ac:dyDescent="0.3"/>
    <row r="45" spans="1:55" s="54" customFormat="1" x14ac:dyDescent="0.3"/>
    <row r="46" spans="1:55" s="54" customFormat="1" x14ac:dyDescent="0.3"/>
    <row r="47" spans="1:55" s="54" customFormat="1" x14ac:dyDescent="0.3"/>
    <row r="48" spans="1:55" s="54" customFormat="1" x14ac:dyDescent="0.3"/>
    <row r="49" s="54" customFormat="1" x14ac:dyDescent="0.3"/>
    <row r="50" s="54" customFormat="1" x14ac:dyDescent="0.3"/>
    <row r="51" s="54" customFormat="1" x14ac:dyDescent="0.3"/>
    <row r="52" s="54" customFormat="1" x14ac:dyDescent="0.3"/>
    <row r="53" s="54" customFormat="1" x14ac:dyDescent="0.3"/>
    <row r="54" s="54" customFormat="1" x14ac:dyDescent="0.3"/>
    <row r="55" s="54" customFormat="1" x14ac:dyDescent="0.3"/>
    <row r="56" s="54" customFormat="1" x14ac:dyDescent="0.3"/>
    <row r="57" s="54" customFormat="1" x14ac:dyDescent="0.3"/>
    <row r="58" s="54" customFormat="1" x14ac:dyDescent="0.3"/>
    <row r="59" s="54" customForma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CE0A0-1D8E-4ECF-B23D-8296785D74A2}">
  <dimension ref="A3:BJ19"/>
  <sheetViews>
    <sheetView topLeftCell="N1" workbookViewId="0">
      <selection activeCell="P23" sqref="P23"/>
    </sheetView>
  </sheetViews>
  <sheetFormatPr defaultColWidth="11.19921875" defaultRowHeight="15.6" x14ac:dyDescent="0.3"/>
  <cols>
    <col min="2" max="2" width="17.296875" bestFit="1" customWidth="1"/>
    <col min="3" max="3" width="11.5" bestFit="1" customWidth="1"/>
  </cols>
  <sheetData>
    <row r="3" spans="1:62" x14ac:dyDescent="0.3">
      <c r="C3" s="6">
        <v>43556</v>
      </c>
      <c r="D3" s="6">
        <v>43586</v>
      </c>
      <c r="E3" s="6">
        <v>43617</v>
      </c>
      <c r="F3" s="6">
        <v>43647</v>
      </c>
      <c r="G3" s="6">
        <v>43678</v>
      </c>
      <c r="H3" s="6">
        <v>43709</v>
      </c>
      <c r="I3" s="6">
        <v>43739</v>
      </c>
      <c r="J3" s="6">
        <v>43770</v>
      </c>
      <c r="K3" s="6">
        <v>43800</v>
      </c>
      <c r="L3" s="6">
        <v>43831</v>
      </c>
      <c r="M3" s="6">
        <v>43862</v>
      </c>
      <c r="N3" s="6">
        <v>43891</v>
      </c>
      <c r="O3" s="6">
        <v>43922</v>
      </c>
      <c r="P3" s="6">
        <v>43952</v>
      </c>
      <c r="Q3" s="6">
        <v>43983</v>
      </c>
      <c r="R3" s="6">
        <v>44013</v>
      </c>
      <c r="S3" s="6">
        <v>44044</v>
      </c>
      <c r="T3" s="6">
        <v>44075</v>
      </c>
      <c r="U3" s="6">
        <v>44105</v>
      </c>
      <c r="V3" s="6">
        <v>44136</v>
      </c>
      <c r="W3" s="6">
        <v>44166</v>
      </c>
      <c r="X3" s="6">
        <v>44197</v>
      </c>
      <c r="Y3" s="6">
        <v>44228</v>
      </c>
      <c r="Z3" s="6">
        <v>44256</v>
      </c>
      <c r="AA3" s="6">
        <v>44287</v>
      </c>
      <c r="AB3" s="6">
        <v>44317</v>
      </c>
      <c r="AC3" s="6">
        <v>44348</v>
      </c>
      <c r="AD3" s="6">
        <v>44378</v>
      </c>
      <c r="AE3" s="6">
        <v>44409</v>
      </c>
      <c r="AF3" s="6">
        <v>44440</v>
      </c>
      <c r="AG3" s="6">
        <v>44470</v>
      </c>
      <c r="AH3" s="6">
        <v>44501</v>
      </c>
      <c r="AI3" s="6">
        <v>44531</v>
      </c>
      <c r="AJ3" s="6">
        <v>44562</v>
      </c>
      <c r="AK3" s="6">
        <v>44593</v>
      </c>
      <c r="AL3" s="6">
        <v>44621</v>
      </c>
      <c r="AM3" s="6">
        <v>44652</v>
      </c>
      <c r="AN3" s="6">
        <v>44682</v>
      </c>
      <c r="AO3" s="6">
        <v>44713</v>
      </c>
      <c r="AP3" s="6">
        <v>44743</v>
      </c>
      <c r="AQ3" s="6">
        <v>44774</v>
      </c>
      <c r="AR3" s="6">
        <v>44805</v>
      </c>
      <c r="AS3" s="6">
        <v>44835</v>
      </c>
      <c r="AT3" s="6">
        <v>44866</v>
      </c>
      <c r="AU3" s="6">
        <v>44896</v>
      </c>
      <c r="AV3" s="6">
        <v>44927</v>
      </c>
      <c r="AW3" s="6">
        <v>44958</v>
      </c>
      <c r="AX3" s="6">
        <v>44986</v>
      </c>
      <c r="AY3" s="6">
        <v>45017</v>
      </c>
      <c r="AZ3" s="6">
        <v>45047</v>
      </c>
      <c r="BA3" s="6">
        <v>45078</v>
      </c>
      <c r="BB3" s="6">
        <v>45108</v>
      </c>
      <c r="BC3" s="6">
        <v>45139</v>
      </c>
      <c r="BD3" s="6">
        <v>45170</v>
      </c>
      <c r="BE3" s="6">
        <v>45200</v>
      </c>
      <c r="BF3" s="6">
        <v>45231</v>
      </c>
      <c r="BG3" s="6">
        <v>45261</v>
      </c>
      <c r="BH3" s="6"/>
      <c r="BI3" s="6">
        <v>45261</v>
      </c>
      <c r="BJ3" s="6">
        <v>45261</v>
      </c>
    </row>
    <row r="4" spans="1:62" x14ac:dyDescent="0.3">
      <c r="B4" s="50" t="s">
        <v>8</v>
      </c>
      <c r="C4" s="60">
        <v>1.5708889464351194</v>
      </c>
      <c r="D4" s="60">
        <v>1.5718120283283663</v>
      </c>
      <c r="E4" s="60">
        <v>1.5743964958122498</v>
      </c>
      <c r="F4" s="60">
        <v>1.5744022794380679</v>
      </c>
      <c r="G4" s="60">
        <v>1.5730088607091783</v>
      </c>
      <c r="H4" s="60">
        <v>1.5755997484271971</v>
      </c>
      <c r="I4" s="60">
        <v>1.5730980136351935</v>
      </c>
      <c r="J4" s="60">
        <v>1.5722027616178338</v>
      </c>
      <c r="K4" s="60">
        <v>1.5739965741070803</v>
      </c>
      <c r="L4" s="60">
        <v>1.5730109970280142</v>
      </c>
      <c r="M4" s="60">
        <v>1.5731405010369721</v>
      </c>
      <c r="N4" s="60">
        <v>1.6084148248500576</v>
      </c>
      <c r="O4" s="60">
        <v>1.6543381143207998</v>
      </c>
      <c r="P4" s="60">
        <v>1.6676971665348705</v>
      </c>
      <c r="Q4" s="60">
        <v>1.6762933037899155</v>
      </c>
      <c r="R4" s="60">
        <v>1.6757175877356854</v>
      </c>
      <c r="S4" s="60">
        <v>1.6794511937636527</v>
      </c>
      <c r="T4" s="60">
        <v>1.687745238370171</v>
      </c>
      <c r="U4" s="60">
        <v>1.6874599511322013</v>
      </c>
      <c r="V4" s="60">
        <v>1.692119397125484</v>
      </c>
      <c r="W4" s="60">
        <v>1.7001323855314381</v>
      </c>
      <c r="X4" s="60">
        <v>1.7032369435589412</v>
      </c>
      <c r="Y4" s="60">
        <v>1.7112999128193462</v>
      </c>
      <c r="Z4" s="60">
        <v>1.7079581047715857</v>
      </c>
      <c r="AA4" s="60">
        <v>1.6938107878029989</v>
      </c>
      <c r="AB4" s="60">
        <v>1.6859482555376153</v>
      </c>
      <c r="AC4" s="60">
        <v>1.6867272770866082</v>
      </c>
      <c r="AD4" s="60">
        <v>1.6781199416453878</v>
      </c>
      <c r="AE4" s="60">
        <v>1.6752222228570406</v>
      </c>
      <c r="AF4" s="60">
        <v>1.6697584991756331</v>
      </c>
      <c r="AG4" s="60">
        <v>1.6639566011163087</v>
      </c>
      <c r="AH4" s="60">
        <v>1.6580939328471076</v>
      </c>
      <c r="AI4" s="60">
        <v>1.6573494971819214</v>
      </c>
      <c r="AJ4" s="60">
        <v>1.6534638804781068</v>
      </c>
      <c r="AK4" s="60">
        <v>1.6455202835444993</v>
      </c>
      <c r="AL4" s="60">
        <v>1.6471625541371324</v>
      </c>
      <c r="AM4" s="60">
        <v>1.6452000812974963</v>
      </c>
      <c r="AN4" s="60">
        <v>1.6389353168782541</v>
      </c>
      <c r="AO4" s="60">
        <v>1.6360396262900632</v>
      </c>
      <c r="AP4" s="60">
        <v>1.6309451430781221</v>
      </c>
      <c r="AQ4" s="60">
        <v>1.6260989521716518</v>
      </c>
      <c r="AR4" s="60">
        <v>1.6198926502907849</v>
      </c>
      <c r="AS4" s="60">
        <v>1.6160656883204165</v>
      </c>
      <c r="AT4" s="60">
        <v>1.6092665510729571</v>
      </c>
      <c r="AU4" s="60">
        <v>1.6087059842127394</v>
      </c>
      <c r="AV4" s="60">
        <v>1.6034737352353259</v>
      </c>
      <c r="AW4" s="60">
        <v>1.5976390697417666</v>
      </c>
      <c r="AX4" s="60">
        <v>1.592303763508556</v>
      </c>
      <c r="AY4" s="60">
        <v>1.587219305097874</v>
      </c>
      <c r="AZ4" s="60">
        <v>1.5823722460601581</v>
      </c>
      <c r="BA4" s="60">
        <v>1.577904753682053</v>
      </c>
      <c r="BB4" s="60">
        <v>1.5716127737316663</v>
      </c>
      <c r="BC4" s="60">
        <v>1.5660908565899798</v>
      </c>
      <c r="BD4" s="60">
        <v>1.5623792155092691</v>
      </c>
      <c r="BE4" s="60">
        <v>1.559867070710822</v>
      </c>
      <c r="BF4" s="60">
        <v>1.5555361001548245</v>
      </c>
      <c r="BG4" s="60">
        <v>1.5515341347225744</v>
      </c>
      <c r="BH4" s="60"/>
      <c r="BI4" s="60"/>
      <c r="BJ4" s="60">
        <v>1.5515341347225744</v>
      </c>
    </row>
    <row r="5" spans="1:62" x14ac:dyDescent="0.3">
      <c r="B5" s="50" t="s">
        <v>9</v>
      </c>
      <c r="C5" s="60">
        <v>0.73791798705174483</v>
      </c>
      <c r="D5" s="60">
        <v>0.73945705531938732</v>
      </c>
      <c r="E5" s="60">
        <v>0.7397331088988468</v>
      </c>
      <c r="F5" s="60">
        <v>0.73982030636850549</v>
      </c>
      <c r="G5" s="60">
        <v>0.74137920723445716</v>
      </c>
      <c r="H5" s="60">
        <v>0.7408322554682446</v>
      </c>
      <c r="I5" s="60">
        <v>0.74059215310776783</v>
      </c>
      <c r="J5" s="60">
        <v>0.7392597203178507</v>
      </c>
      <c r="K5" s="60">
        <v>0.74084667838690155</v>
      </c>
      <c r="L5" s="60">
        <v>0.73927186334568751</v>
      </c>
      <c r="M5" s="60">
        <v>0.73655304622301332</v>
      </c>
      <c r="N5" s="60">
        <v>0.73807749080730511</v>
      </c>
      <c r="O5" s="60">
        <v>0.74385140170970365</v>
      </c>
      <c r="P5" s="60">
        <v>0.74817217711536599</v>
      </c>
      <c r="Q5" s="60">
        <v>0.75067979929837347</v>
      </c>
      <c r="R5" s="60">
        <v>0.75456658941853072</v>
      </c>
      <c r="S5" s="60">
        <v>0.75904768871637129</v>
      </c>
      <c r="T5" s="60">
        <v>0.76267361135970546</v>
      </c>
      <c r="U5" s="60">
        <v>0.76571328416431417</v>
      </c>
      <c r="V5" s="60">
        <v>0.77063775894272035</v>
      </c>
      <c r="W5" s="60">
        <v>0.77377648903593899</v>
      </c>
      <c r="X5" s="60">
        <v>0.77472855247419969</v>
      </c>
      <c r="Y5" s="60">
        <v>0.77512466332916352</v>
      </c>
      <c r="Z5" s="60">
        <v>0.77318944829124769</v>
      </c>
      <c r="AA5" s="60">
        <v>0.769247059134886</v>
      </c>
      <c r="AB5" s="60">
        <v>0.76825871572660587</v>
      </c>
      <c r="AC5" s="60">
        <v>0.77597263805645889</v>
      </c>
      <c r="AD5" s="60">
        <v>0.77245717554421001</v>
      </c>
      <c r="AE5" s="60">
        <v>0.77364103625900404</v>
      </c>
      <c r="AF5" s="60">
        <v>0.77256280386767351</v>
      </c>
      <c r="AG5" s="60">
        <v>0.77107950475667586</v>
      </c>
      <c r="AH5" s="60">
        <v>0.76922092561768596</v>
      </c>
      <c r="AI5" s="60">
        <v>0.76738651364194643</v>
      </c>
      <c r="AJ5" s="60">
        <v>0.76327051872605023</v>
      </c>
      <c r="AK5" s="60">
        <v>0.757778680164648</v>
      </c>
      <c r="AL5" s="60">
        <v>0.75590954166515489</v>
      </c>
      <c r="AM5" s="60">
        <v>0.75419712209085255</v>
      </c>
      <c r="AN5" s="60">
        <v>0.75130322995140042</v>
      </c>
      <c r="AO5" s="60">
        <v>0.75298305374097441</v>
      </c>
      <c r="AP5" s="60">
        <v>0.75130986058758908</v>
      </c>
      <c r="AQ5" s="60">
        <v>0.75064691396435412</v>
      </c>
      <c r="AR5" s="60">
        <v>0.74950266803476218</v>
      </c>
      <c r="AS5" s="60">
        <v>0.74789195739100323</v>
      </c>
      <c r="AT5" s="60">
        <v>0.74609006611078488</v>
      </c>
      <c r="AU5" s="60">
        <v>0.74510131847343908</v>
      </c>
      <c r="AV5" s="60">
        <v>0.74128839315256256</v>
      </c>
      <c r="AW5" s="60">
        <v>0.73632301999768479</v>
      </c>
      <c r="AX5" s="60">
        <v>0.73338078232576365</v>
      </c>
      <c r="AY5" s="60">
        <v>0.7313997707990495</v>
      </c>
      <c r="AZ5" s="60">
        <v>0.73030860923490559</v>
      </c>
      <c r="BA5" s="60">
        <v>0.72886275874976814</v>
      </c>
      <c r="BB5" s="60">
        <v>0.72652673812222568</v>
      </c>
      <c r="BC5" s="60">
        <v>0.7253109455905965</v>
      </c>
      <c r="BD5" s="60">
        <v>0.72318515242304227</v>
      </c>
      <c r="BE5" s="60">
        <v>0.72141879819617838</v>
      </c>
      <c r="BF5" s="60">
        <v>0.72070084518280486</v>
      </c>
      <c r="BG5" s="60">
        <v>0.7181850023393207</v>
      </c>
      <c r="BH5" s="60"/>
      <c r="BI5" s="60"/>
      <c r="BJ5" s="60">
        <v>0.7181850023393207</v>
      </c>
    </row>
    <row r="6" spans="1:62" x14ac:dyDescent="0.3">
      <c r="B6" s="50" t="s">
        <v>14</v>
      </c>
      <c r="C6" s="60">
        <v>0.83297095938337451</v>
      </c>
      <c r="D6" s="60">
        <v>0.83235497300897898</v>
      </c>
      <c r="E6" s="60">
        <v>0.83466338691340292</v>
      </c>
      <c r="F6" s="60">
        <v>0.83458197306956261</v>
      </c>
      <c r="G6" s="60">
        <v>0.83162965347472118</v>
      </c>
      <c r="H6" s="60">
        <v>0.83476749295895269</v>
      </c>
      <c r="I6" s="60">
        <v>0.83250586052742592</v>
      </c>
      <c r="J6" s="60">
        <v>0.83294304129998309</v>
      </c>
      <c r="K6" s="60">
        <v>0.83314989572017883</v>
      </c>
      <c r="L6" s="60">
        <v>0.83373913368232677</v>
      </c>
      <c r="M6" s="60">
        <v>0.8365874548139588</v>
      </c>
      <c r="N6" s="60">
        <v>0.87033733404275249</v>
      </c>
      <c r="O6" s="60">
        <v>0.91048671261109615</v>
      </c>
      <c r="P6" s="60">
        <v>0.91952498941950456</v>
      </c>
      <c r="Q6" s="60">
        <v>0.92561350449154212</v>
      </c>
      <c r="R6" s="60">
        <v>0.92115099831715463</v>
      </c>
      <c r="S6" s="60">
        <v>0.92040350504728141</v>
      </c>
      <c r="T6" s="60">
        <v>0.92507162701046564</v>
      </c>
      <c r="U6" s="60">
        <v>0.92174666696788687</v>
      </c>
      <c r="V6" s="60">
        <v>0.92148163818276374</v>
      </c>
      <c r="W6" s="60">
        <v>0.9263558964954991</v>
      </c>
      <c r="X6" s="60">
        <v>0.92850839108474159</v>
      </c>
      <c r="Y6" s="60">
        <v>0.9361752494901826</v>
      </c>
      <c r="Z6" s="60">
        <v>0.93476865648033791</v>
      </c>
      <c r="AA6" s="60">
        <v>0.92456372866811276</v>
      </c>
      <c r="AB6" s="60">
        <v>0.91768953981100942</v>
      </c>
      <c r="AC6" s="60">
        <v>0.9107546390301493</v>
      </c>
      <c r="AD6" s="60">
        <v>0.90566276610117791</v>
      </c>
      <c r="AE6" s="60">
        <v>0.90158118659803654</v>
      </c>
      <c r="AF6" s="60">
        <v>0.8971956953079594</v>
      </c>
      <c r="AG6" s="60">
        <v>0.89287709635963275</v>
      </c>
      <c r="AH6" s="60">
        <v>0.88887300722942175</v>
      </c>
      <c r="AI6" s="60">
        <v>0.88996298353997505</v>
      </c>
      <c r="AJ6" s="60">
        <v>0.89019336175205643</v>
      </c>
      <c r="AK6" s="60">
        <v>0.88774160337985153</v>
      </c>
      <c r="AL6" s="60">
        <v>0.89125301247197752</v>
      </c>
      <c r="AM6" s="60">
        <v>0.89100295920664363</v>
      </c>
      <c r="AN6" s="60">
        <v>0.88763208692685369</v>
      </c>
      <c r="AO6" s="60">
        <v>0.88305657254908843</v>
      </c>
      <c r="AP6" s="60">
        <v>0.87963528249053291</v>
      </c>
      <c r="AQ6" s="60">
        <v>0.87545203820729756</v>
      </c>
      <c r="AR6" s="60">
        <v>0.87038998225602282</v>
      </c>
      <c r="AS6" s="60">
        <v>0.86817373092941319</v>
      </c>
      <c r="AT6" s="60">
        <v>0.86317648496217236</v>
      </c>
      <c r="AU6" s="60">
        <v>0.86360466573930006</v>
      </c>
      <c r="AV6" s="60">
        <v>0.86218534208276332</v>
      </c>
      <c r="AW6" s="60">
        <v>0.86131604974408182</v>
      </c>
      <c r="AX6" s="60">
        <v>0.85892298118279242</v>
      </c>
      <c r="AY6" s="60">
        <v>0.8558195342988244</v>
      </c>
      <c r="AZ6" s="60">
        <v>0.85206363682525266</v>
      </c>
      <c r="BA6" s="60">
        <v>0.84904199493228472</v>
      </c>
      <c r="BB6" s="60">
        <v>0.84508603560944051</v>
      </c>
      <c r="BC6" s="60">
        <v>0.84077991099938343</v>
      </c>
      <c r="BD6" s="60">
        <v>0.83919406308622679</v>
      </c>
      <c r="BE6" s="60">
        <v>0.83844827251464349</v>
      </c>
      <c r="BF6" s="60">
        <v>0.8348352549720196</v>
      </c>
      <c r="BG6" s="60">
        <v>0.8333491323832537</v>
      </c>
      <c r="BH6" s="60"/>
      <c r="BI6" s="60"/>
      <c r="BJ6" s="60">
        <v>0.8333491323832537</v>
      </c>
    </row>
    <row r="8" spans="1:62" x14ac:dyDescent="0.3">
      <c r="B8" s="50" t="s">
        <v>1</v>
      </c>
      <c r="C8" s="7">
        <v>20918.312818919618</v>
      </c>
      <c r="D8" s="7">
        <v>20980.981363709499</v>
      </c>
      <c r="E8" s="7">
        <v>21051.376249983983</v>
      </c>
      <c r="F8" s="7">
        <v>21125.775122291798</v>
      </c>
      <c r="G8" s="7">
        <v>21199.524544987318</v>
      </c>
      <c r="H8" s="7">
        <v>21275.264249985947</v>
      </c>
      <c r="I8" s="7">
        <v>21348.769538531487</v>
      </c>
      <c r="J8" s="7">
        <v>21434.311807992024</v>
      </c>
      <c r="K8" s="7">
        <v>21521.394999996664</v>
      </c>
      <c r="L8" s="7">
        <v>21599.172831424239</v>
      </c>
      <c r="M8" s="7">
        <v>21684.553228083954</v>
      </c>
      <c r="N8" s="7">
        <v>21671.989999998634</v>
      </c>
      <c r="O8" s="7">
        <v>21477.239085575406</v>
      </c>
      <c r="P8" s="7">
        <v>21347.752597075174</v>
      </c>
      <c r="Q8" s="7">
        <v>21304.082000005208</v>
      </c>
      <c r="R8" s="7">
        <v>21284.199431986057</v>
      </c>
      <c r="S8" s="7">
        <v>21278.867280314083</v>
      </c>
      <c r="T8" s="7">
        <v>21292.421500002572</v>
      </c>
      <c r="U8" s="7">
        <v>21315.005430897239</v>
      </c>
      <c r="V8" s="7">
        <v>21311.598645108534</v>
      </c>
      <c r="W8" s="7">
        <v>21322.949499999184</v>
      </c>
      <c r="X8" s="7">
        <v>21366.028964431767</v>
      </c>
      <c r="Y8" s="7">
        <v>21384.541194941576</v>
      </c>
      <c r="Z8" s="7">
        <v>21546.367499992924</v>
      </c>
      <c r="AA8" s="7">
        <v>21894.368033167873</v>
      </c>
      <c r="AB8" s="7">
        <v>22183.639481149297</v>
      </c>
      <c r="AC8" s="7">
        <v>22391.172249988307</v>
      </c>
      <c r="AD8" s="7">
        <v>22579.527657327224</v>
      </c>
      <c r="AE8" s="7">
        <v>22761.957296666074</v>
      </c>
      <c r="AF8" s="7">
        <v>22936.505499991825</v>
      </c>
      <c r="AG8" s="7">
        <v>23137.104804804476</v>
      </c>
      <c r="AH8" s="7">
        <v>23360.644445004011</v>
      </c>
      <c r="AI8" s="7">
        <v>23594.0307499956</v>
      </c>
      <c r="AJ8" s="7">
        <v>23787.993052345952</v>
      </c>
      <c r="AK8" s="7">
        <v>24010.677946478885</v>
      </c>
      <c r="AL8" s="7">
        <v>24201.263499996505</v>
      </c>
      <c r="AM8" s="7">
        <v>24382.233729345058</v>
      </c>
      <c r="AN8" s="7">
        <v>24570.831243707249</v>
      </c>
      <c r="AO8" s="7">
        <v>24764.241249995743</v>
      </c>
      <c r="AP8" s="7">
        <v>24938.570599809886</v>
      </c>
      <c r="AQ8" s="7">
        <v>25131.244243634501</v>
      </c>
      <c r="AR8" s="7">
        <v>25305.657750000591</v>
      </c>
      <c r="AS8" s="7">
        <v>25458.498473090702</v>
      </c>
      <c r="AT8" s="7">
        <v>25615.241579784077</v>
      </c>
      <c r="AU8" s="7">
        <v>25744.108250002766</v>
      </c>
      <c r="AV8" s="7">
        <v>25900.073227239209</v>
      </c>
      <c r="AW8" s="7">
        <v>26051.73397949323</v>
      </c>
      <c r="AX8" s="7">
        <v>26190.229499998237</v>
      </c>
      <c r="AY8" s="7">
        <v>26326.384962257143</v>
      </c>
      <c r="AZ8" s="7">
        <v>26453.042871208298</v>
      </c>
      <c r="BA8" s="7">
        <v>26569.914250000307</v>
      </c>
      <c r="BB8" s="7">
        <v>26705.680311140324</v>
      </c>
      <c r="BC8" s="7">
        <v>26829.980413851608</v>
      </c>
      <c r="BD8" s="7">
        <v>26973.772808583541</v>
      </c>
      <c r="BE8" s="7">
        <v>27094.512641027075</v>
      </c>
      <c r="BF8" s="7">
        <v>27216.219881115172</v>
      </c>
      <c r="BG8" s="7">
        <v>27361.867378455296</v>
      </c>
      <c r="BH8" s="7"/>
      <c r="BI8" s="7"/>
      <c r="BJ8" s="7">
        <v>27361.867378455296</v>
      </c>
    </row>
    <row r="9" spans="1:62" x14ac:dyDescent="0.3">
      <c r="B9" s="50" t="s">
        <v>102</v>
      </c>
      <c r="C9" s="7">
        <v>20320.923203236827</v>
      </c>
      <c r="D9" s="7">
        <v>20353.675445537334</v>
      </c>
      <c r="E9" s="7">
        <v>20395.186824486202</v>
      </c>
      <c r="F9" s="7">
        <v>20438.366132259584</v>
      </c>
      <c r="G9" s="7">
        <v>20482.60041515093</v>
      </c>
      <c r="H9" s="7">
        <v>20530.544247001522</v>
      </c>
      <c r="I9" s="7">
        <v>20577.808443091435</v>
      </c>
      <c r="J9" s="7">
        <v>20635.791163469392</v>
      </c>
      <c r="K9" s="7">
        <v>20692.112655316902</v>
      </c>
      <c r="L9" s="7">
        <v>20737.046447835903</v>
      </c>
      <c r="M9" s="7">
        <v>20791.345568028693</v>
      </c>
      <c r="N9" s="7">
        <v>20754.785554493708</v>
      </c>
      <c r="O9" s="7">
        <v>20559.890435393056</v>
      </c>
      <c r="P9" s="7">
        <v>20425.32832072915</v>
      </c>
      <c r="Q9" s="7">
        <v>20367.56014485575</v>
      </c>
      <c r="R9" s="7">
        <v>20329.234079177866</v>
      </c>
      <c r="S9" s="7">
        <v>20302.339841908441</v>
      </c>
      <c r="T9" s="7">
        <v>20291.410933653209</v>
      </c>
      <c r="U9" s="7">
        <v>20287.999609132417</v>
      </c>
      <c r="V9" s="7">
        <v>20256.826368031285</v>
      </c>
      <c r="W9" s="7">
        <v>20234.980516581603</v>
      </c>
      <c r="X9" s="7">
        <v>20239.856166103302</v>
      </c>
      <c r="Y9" s="7">
        <v>20215.06279453637</v>
      </c>
      <c r="Z9" s="7">
        <v>20316.511862737858</v>
      </c>
      <c r="AA9" s="7">
        <v>20576.254646906102</v>
      </c>
      <c r="AB9" s="7">
        <v>20771.648190663316</v>
      </c>
      <c r="AC9" s="7">
        <v>20885.333709135703</v>
      </c>
      <c r="AD9" s="7">
        <v>20978.427209509664</v>
      </c>
      <c r="AE9" s="7">
        <v>21059.521119330024</v>
      </c>
      <c r="AF9" s="7">
        <v>21128.195143302102</v>
      </c>
      <c r="AG9" s="7">
        <v>21208.720589713226</v>
      </c>
      <c r="AH9" s="7">
        <v>21305.202441010788</v>
      </c>
      <c r="AI9" s="7">
        <v>21409.093182317094</v>
      </c>
      <c r="AJ9" s="7">
        <v>21470.876871338554</v>
      </c>
      <c r="AK9" s="7">
        <v>21553.154570796876</v>
      </c>
      <c r="AL9" s="7">
        <v>21596.165354526216</v>
      </c>
      <c r="AM9" s="7">
        <v>21629.967183349239</v>
      </c>
      <c r="AN9" s="7">
        <v>21664.536770732382</v>
      </c>
      <c r="AO9" s="7">
        <v>21695.82916422428</v>
      </c>
      <c r="AP9" s="7">
        <v>21718.763574335273</v>
      </c>
      <c r="AQ9" s="7">
        <v>21761.484327488</v>
      </c>
      <c r="AR9" s="7">
        <v>21787.861001660698</v>
      </c>
      <c r="AS9" s="7">
        <v>21798.323749034684</v>
      </c>
      <c r="AT9" s="7">
        <v>21817.288174557732</v>
      </c>
      <c r="AU9" s="7">
        <v>21823.45691139769</v>
      </c>
      <c r="AV9" s="7">
        <v>21853.602986972957</v>
      </c>
      <c r="AW9" s="7">
        <v>21884.038601782609</v>
      </c>
      <c r="AX9" s="7">
        <v>21916.841825505689</v>
      </c>
      <c r="AY9" s="7">
        <v>21953.130477255665</v>
      </c>
      <c r="AZ9" s="7">
        <v>21997.598863358802</v>
      </c>
      <c r="BA9" s="7">
        <v>22046.191447637753</v>
      </c>
      <c r="BB9" s="7">
        <v>22105.032331022583</v>
      </c>
      <c r="BC9" s="7">
        <v>22148.187113151231</v>
      </c>
      <c r="BD9" s="7">
        <v>22206.113944217344</v>
      </c>
      <c r="BE9" s="7">
        <v>22255.853811505658</v>
      </c>
      <c r="BF9" s="7">
        <v>22311.351097842256</v>
      </c>
      <c r="BG9" s="7">
        <v>22381.210888662292</v>
      </c>
      <c r="BH9" s="7"/>
      <c r="BI9" s="7"/>
      <c r="BJ9" s="7">
        <v>22381.210888662292</v>
      </c>
    </row>
    <row r="11" spans="1:62" x14ac:dyDescent="0.3">
      <c r="A11" t="s">
        <v>103</v>
      </c>
      <c r="B11" s="15" t="s">
        <v>4</v>
      </c>
      <c r="C11" s="2">
        <v>3.969284269990065E-3</v>
      </c>
      <c r="D11" s="2">
        <v>3.0954778594958408E-4</v>
      </c>
      <c r="E11" s="2">
        <v>-5.1314191703552916E-4</v>
      </c>
      <c r="F11" s="2">
        <v>2.0614597172743682E-3</v>
      </c>
      <c r="G11" s="2">
        <v>1.462737352601927E-3</v>
      </c>
      <c r="H11" s="2">
        <v>1.7652181723743286E-3</v>
      </c>
      <c r="I11" s="2">
        <v>2.8575772578953887E-3</v>
      </c>
      <c r="J11" s="2">
        <v>2.1730341621183352E-3</v>
      </c>
      <c r="K11" s="2">
        <v>3.153570749758491E-3</v>
      </c>
      <c r="L11" s="2">
        <v>1.6278961858508072E-3</v>
      </c>
      <c r="M11" s="2">
        <v>8.1455544960763423E-4</v>
      </c>
      <c r="N11" s="2">
        <v>-4.3356168610749818E-3</v>
      </c>
      <c r="O11" s="2">
        <v>-7.8721854612513326E-3</v>
      </c>
      <c r="P11" s="2">
        <v>-8.7468565984095384E-4</v>
      </c>
      <c r="Q11" s="2">
        <v>4.3694404927540568E-3</v>
      </c>
      <c r="R11" s="2">
        <v>5.0275112262926002E-3</v>
      </c>
      <c r="S11" s="2">
        <v>4.3867460643182204E-3</v>
      </c>
      <c r="T11" s="2">
        <v>2.3823199478819131E-3</v>
      </c>
      <c r="U11" s="2">
        <v>9.8835129927817662E-4</v>
      </c>
      <c r="V11" s="2">
        <v>2.0246959114204638E-3</v>
      </c>
      <c r="W11" s="2">
        <v>4.685349273234221E-3</v>
      </c>
      <c r="X11" s="2">
        <v>2.347014711774962E-3</v>
      </c>
      <c r="Y11" s="2">
        <v>3.7616600038073468E-3</v>
      </c>
      <c r="Z11" s="2">
        <v>4.839969958807192E-3</v>
      </c>
      <c r="AA11" s="2">
        <v>6.6285662516893367E-3</v>
      </c>
      <c r="AB11" s="2">
        <v>6.6524168447894428E-3</v>
      </c>
      <c r="AC11" s="2">
        <v>7.8787382098315061E-3</v>
      </c>
      <c r="AD11" s="2">
        <v>4.4537420673493909E-3</v>
      </c>
      <c r="AE11" s="2">
        <v>4.0697075403658854E-3</v>
      </c>
      <c r="AF11" s="2">
        <v>4.2437790889435093E-3</v>
      </c>
      <c r="AG11" s="2">
        <v>9.1012597252834431E-3</v>
      </c>
      <c r="AH11" s="2">
        <v>7.9161875004521206E-3</v>
      </c>
      <c r="AI11" s="2">
        <v>7.807370358543393E-3</v>
      </c>
      <c r="AJ11" s="2">
        <v>6.0949776956569337E-3</v>
      </c>
      <c r="AK11" s="2">
        <v>7.1160902904823589E-3</v>
      </c>
      <c r="AL11" s="2">
        <v>1.0055865921787593E-2</v>
      </c>
      <c r="AM11" s="2">
        <v>3.9621250069572346E-3</v>
      </c>
      <c r="AN11" s="2">
        <v>9.2061633132485676E-3</v>
      </c>
      <c r="AO11" s="2">
        <v>1.1879094167570886E-2</v>
      </c>
      <c r="AP11" s="2">
        <v>-3.3929589316258625E-4</v>
      </c>
      <c r="AQ11" s="2">
        <v>2.3487244932593214E-3</v>
      </c>
      <c r="AR11" s="2">
        <v>4.1277258566977991E-3</v>
      </c>
      <c r="AS11" s="2">
        <v>4.8830002124510977E-3</v>
      </c>
      <c r="AT11" s="2">
        <v>2.0504250185410435E-3</v>
      </c>
      <c r="AU11" s="2">
        <v>1.3128018272057949E-3</v>
      </c>
      <c r="AV11" s="2">
        <v>5.1707414963710905E-3</v>
      </c>
      <c r="AW11" s="2">
        <v>3.7000559001251869E-3</v>
      </c>
      <c r="AX11" s="2">
        <v>5.3041956187333634E-4</v>
      </c>
      <c r="AY11" s="2">
        <v>3.6778349149128378E-3</v>
      </c>
      <c r="AZ11" s="2">
        <v>1.2412600109599837E-3</v>
      </c>
      <c r="BA11" s="2">
        <v>1.8035305677000717E-3</v>
      </c>
      <c r="BB11" s="2">
        <v>1.6686358983810776E-3</v>
      </c>
      <c r="BC11" s="2">
        <v>6.311853536083668E-3</v>
      </c>
      <c r="BD11" s="2">
        <v>3.9573055059440856E-3</v>
      </c>
      <c r="BE11" s="2">
        <v>4.4880821904453829E-4</v>
      </c>
      <c r="BF11" s="2">
        <v>9.6873080011294801E-4</v>
      </c>
      <c r="BG11" s="2">
        <v>3.0300373152506994E-3</v>
      </c>
      <c r="BH11" s="2"/>
      <c r="BI11" s="2"/>
      <c r="BJ11" s="2">
        <v>3.0300373152506994E-3</v>
      </c>
    </row>
    <row r="12" spans="1:62" x14ac:dyDescent="0.3">
      <c r="B12" s="15" t="s">
        <v>5</v>
      </c>
      <c r="C12" s="2">
        <v>1.9917914533603524E-2</v>
      </c>
      <c r="D12" s="2">
        <v>1.7935181345497427E-2</v>
      </c>
      <c r="E12" s="2">
        <v>1.6496824928889528E-2</v>
      </c>
      <c r="F12" s="2">
        <v>1.7797574975916962E-2</v>
      </c>
      <c r="G12" s="2">
        <v>1.7467804166683282E-2</v>
      </c>
      <c r="H12" s="2">
        <v>1.7166173636500765E-2</v>
      </c>
      <c r="I12" s="2">
        <v>1.7691832956182003E-2</v>
      </c>
      <c r="J12" s="2">
        <v>2.0622025859679975E-2</v>
      </c>
      <c r="K12" s="2">
        <v>2.3139887722685281E-2</v>
      </c>
      <c r="L12" s="2">
        <v>2.5004154828702302E-2</v>
      </c>
      <c r="M12" s="2">
        <v>2.3393151798896221E-2</v>
      </c>
      <c r="N12" s="2">
        <v>1.5428674833400312E-2</v>
      </c>
      <c r="O12" s="2">
        <v>3.4520455622993203E-3</v>
      </c>
      <c r="P12" s="2">
        <v>2.2640918171491363E-3</v>
      </c>
      <c r="Q12" s="2">
        <v>7.1602412613311628E-3</v>
      </c>
      <c r="R12" s="2">
        <v>1.0141384907210112E-2</v>
      </c>
      <c r="S12" s="2">
        <v>1.3090732995129931E-2</v>
      </c>
      <c r="T12" s="2">
        <v>1.3714811450580957E-2</v>
      </c>
      <c r="U12" s="2">
        <v>1.1825348696179397E-2</v>
      </c>
      <c r="V12" s="2">
        <v>1.1675581742648423E-2</v>
      </c>
      <c r="W12" s="2">
        <v>1.3220373062765025E-2</v>
      </c>
      <c r="X12" s="2">
        <v>1.3947814404891965E-2</v>
      </c>
      <c r="Y12" s="2">
        <v>1.6933592544590457E-2</v>
      </c>
      <c r="Z12" s="2">
        <v>2.6305186654476002E-2</v>
      </c>
      <c r="AA12" s="2">
        <v>4.1305468347312815E-2</v>
      </c>
      <c r="AB12" s="2">
        <v>4.9150343145684582E-2</v>
      </c>
      <c r="AC12" s="2">
        <v>5.2816106713984561E-2</v>
      </c>
      <c r="AD12" s="2">
        <v>5.2215055095672071E-2</v>
      </c>
      <c r="AE12" s="2">
        <v>5.1882919382755563E-2</v>
      </c>
      <c r="AF12" s="2">
        <v>5.3836302873910315E-2</v>
      </c>
      <c r="AG12" s="2">
        <v>6.2377538553744685E-2</v>
      </c>
      <c r="AH12" s="2">
        <v>6.8623879944634758E-2</v>
      </c>
      <c r="AI12" s="2">
        <v>7.19445875550975E-2</v>
      </c>
      <c r="AJ12" s="2">
        <v>7.5952788882543365E-2</v>
      </c>
      <c r="AK12" s="2">
        <v>7.9548471768106407E-2</v>
      </c>
      <c r="AL12" s="2">
        <v>8.5152162588613634E-2</v>
      </c>
      <c r="AM12" s="2">
        <v>8.2277721528480785E-2</v>
      </c>
      <c r="AN12" s="2">
        <v>8.5023319575032258E-2</v>
      </c>
      <c r="AO12" s="2">
        <v>8.9329868901052947E-2</v>
      </c>
      <c r="AP12" s="2">
        <v>8.4131820255810091E-2</v>
      </c>
      <c r="AQ12" s="2">
        <v>8.2273610144024581E-2</v>
      </c>
      <c r="AR12" s="2">
        <v>8.2148539565299772E-2</v>
      </c>
      <c r="AS12" s="2">
        <v>7.7624926768937133E-2</v>
      </c>
      <c r="AT12" s="2">
        <v>7.1353480845750619E-2</v>
      </c>
      <c r="AU12" s="2">
        <v>6.4449404920840087E-2</v>
      </c>
      <c r="AV12" s="2">
        <v>6.3471562178210164E-2</v>
      </c>
      <c r="AW12" s="2">
        <v>5.9864375812515407E-2</v>
      </c>
      <c r="AX12" s="2">
        <v>4.9869204652974945E-2</v>
      </c>
      <c r="AY12" s="2">
        <v>4.9571915138369706E-2</v>
      </c>
      <c r="AZ12" s="2">
        <v>4.1288435392834132E-2</v>
      </c>
      <c r="BA12" s="2">
        <v>3.0920034743899462E-2</v>
      </c>
      <c r="BB12" s="2">
        <v>3.2990754442890791E-2</v>
      </c>
      <c r="BC12" s="2">
        <v>3.707503724773132E-2</v>
      </c>
      <c r="BD12" s="2">
        <v>3.6899025086076391E-2</v>
      </c>
      <c r="BE12" s="2">
        <v>3.2323557739096016E-2</v>
      </c>
      <c r="BF12" s="2">
        <v>3.12091842544155E-2</v>
      </c>
      <c r="BG12" s="2">
        <v>3.2977691561590736E-2</v>
      </c>
      <c r="BH12" s="2"/>
      <c r="BI12" s="2"/>
      <c r="BJ12" s="2">
        <v>3.2977691561590736E-2</v>
      </c>
    </row>
    <row r="13" spans="1:62" x14ac:dyDescent="0.3"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x14ac:dyDescent="0.3">
      <c r="A14" t="s">
        <v>104</v>
      </c>
      <c r="B14" s="15" t="s">
        <v>4</v>
      </c>
      <c r="C14" s="2">
        <v>6.4741035856572537E-3</v>
      </c>
      <c r="D14" s="2">
        <v>-1.9792182088075316E-3</v>
      </c>
      <c r="E14" s="2">
        <v>-6.9410014873573234E-3</v>
      </c>
      <c r="F14" s="2">
        <v>1.9970044932600128E-3</v>
      </c>
      <c r="G14" s="2">
        <v>-7.4738415545589909E-3</v>
      </c>
      <c r="H14" s="2">
        <v>-4.0160642570280514E-3</v>
      </c>
      <c r="I14" s="2">
        <v>1.0080645161290036E-3</v>
      </c>
      <c r="J14" s="2">
        <v>2.0140986908359082E-3</v>
      </c>
      <c r="K14" s="2">
        <v>0</v>
      </c>
      <c r="L14" s="2">
        <v>1.5075376884423619E-3</v>
      </c>
      <c r="M14" s="2">
        <v>-1.304565980933281E-2</v>
      </c>
      <c r="N14" s="2">
        <v>-1.8301982714794107E-2</v>
      </c>
      <c r="O14" s="2">
        <v>-3.9357845675815573E-2</v>
      </c>
      <c r="P14" s="2">
        <v>1.6711590296495826E-2</v>
      </c>
      <c r="Q14" s="2">
        <v>1.3785790031813239E-2</v>
      </c>
      <c r="R14" s="2">
        <v>9.4142259414227158E-3</v>
      </c>
      <c r="S14" s="2">
        <v>6.7357512953367671E-3</v>
      </c>
      <c r="T14" s="2">
        <v>6.1760164693771546E-3</v>
      </c>
      <c r="U14" s="2">
        <v>5.1150895140665842E-3</v>
      </c>
      <c r="V14" s="2">
        <v>9.1603053435114212E-3</v>
      </c>
      <c r="W14" s="2">
        <v>1.1094301563287834E-2</v>
      </c>
      <c r="X14" s="2">
        <v>2.1446384039900401E-2</v>
      </c>
      <c r="Y14" s="2">
        <v>2.83203125E-2</v>
      </c>
      <c r="Z14" s="2">
        <v>2.089268755935425E-2</v>
      </c>
      <c r="AA14" s="2">
        <v>1.3488372093023226E-2</v>
      </c>
      <c r="AB14" s="2">
        <v>3.2124827902707764E-2</v>
      </c>
      <c r="AC14" s="2">
        <v>1.7785682525566893E-2</v>
      </c>
      <c r="AD14" s="2">
        <v>1.2887723896898073E-2</v>
      </c>
      <c r="AE14" s="2">
        <v>6.7500539141687188E-3</v>
      </c>
      <c r="AF14" s="2">
        <v>9.6951781162306627E-3</v>
      </c>
      <c r="AG14" s="2">
        <v>2.0311611605665414E-2</v>
      </c>
      <c r="AH14" s="2">
        <v>1.1735595616825689E-2</v>
      </c>
      <c r="AI14" s="2">
        <v>-8.0111144450792926E-3</v>
      </c>
      <c r="AJ14" s="2">
        <v>2.1194341545881734E-2</v>
      </c>
      <c r="AK14" s="2">
        <v>2.5185329454297634E-2</v>
      </c>
      <c r="AL14" s="2">
        <v>2.9106308873585007E-2</v>
      </c>
      <c r="AM14" s="2">
        <v>2.0368134023552642E-2</v>
      </c>
      <c r="AN14" s="2">
        <v>2.9931024085032565E-2</v>
      </c>
      <c r="AO14" s="2">
        <v>2.5617472580155232E-2</v>
      </c>
      <c r="AP14" s="2">
        <v>-2.8463769977627118E-2</v>
      </c>
      <c r="AQ14" s="2">
        <v>-1.0019318774469821E-2</v>
      </c>
      <c r="AR14" s="2">
        <v>-6.1139842550064216E-3</v>
      </c>
      <c r="AS14" s="2">
        <v>-1.0589851361339164E-2</v>
      </c>
      <c r="AT14" s="2">
        <v>-7.1832521570506236E-3</v>
      </c>
      <c r="AU14" s="2">
        <v>-1.9988067959430977E-2</v>
      </c>
      <c r="AV14" s="2">
        <v>9.0346145941984091E-3</v>
      </c>
      <c r="AW14" s="2">
        <v>-5.9870805104773606E-3</v>
      </c>
      <c r="AX14" s="2">
        <v>-6.2125728247295342E-3</v>
      </c>
      <c r="AY14" s="2">
        <v>-5.9907726540675554E-4</v>
      </c>
      <c r="AZ14" s="2">
        <v>-1.2603733632273184E-2</v>
      </c>
      <c r="BA14" s="2">
        <v>7.490046122917704E-4</v>
      </c>
      <c r="BB14" s="2">
        <v>-9.847947687702252E-5</v>
      </c>
      <c r="BC14" s="2">
        <v>1.5147635274883386E-2</v>
      </c>
      <c r="BD14" s="2">
        <v>4.5754424091895007E-3</v>
      </c>
      <c r="BE14" s="2">
        <v>-1.4745479199100631E-2</v>
      </c>
      <c r="BF14" s="2">
        <v>-8.6221092996447979E-3</v>
      </c>
      <c r="BG14" s="2">
        <v>-1.2869646381351241E-2</v>
      </c>
      <c r="BH14" s="2"/>
      <c r="BI14" s="2"/>
      <c r="BJ14" s="2">
        <v>-1.2869646381351241E-2</v>
      </c>
    </row>
    <row r="15" spans="1:62" x14ac:dyDescent="0.3">
      <c r="B15" s="15" t="s">
        <v>5</v>
      </c>
      <c r="C15" s="2">
        <v>8.9865202196704082E-3</v>
      </c>
      <c r="D15" s="2">
        <v>-7.3818897637795283E-3</v>
      </c>
      <c r="E15" s="2">
        <v>-1.909892262487746E-2</v>
      </c>
      <c r="F15" s="2">
        <v>-1.7621145374449448E-2</v>
      </c>
      <c r="G15" s="2">
        <v>-2.0648967551622502E-2</v>
      </c>
      <c r="H15" s="2">
        <v>-2.5540275049115858E-2</v>
      </c>
      <c r="I15" s="2">
        <v>-2.932551319648094E-2</v>
      </c>
      <c r="J15" s="2">
        <v>-1.631240731586758E-2</v>
      </c>
      <c r="K15" s="2">
        <v>-9.9502487562189053E-3</v>
      </c>
      <c r="L15" s="2">
        <v>1.0045203415370019E-3</v>
      </c>
      <c r="M15" s="2">
        <v>-1.2550200803212853E-2</v>
      </c>
      <c r="N15" s="2">
        <v>-3.8346613545816817E-2</v>
      </c>
      <c r="O15" s="2">
        <v>-8.2137555665512091E-2</v>
      </c>
      <c r="P15" s="2">
        <v>-6.4947942488844793E-2</v>
      </c>
      <c r="Q15" s="2">
        <v>-4.543185222166761E-2</v>
      </c>
      <c r="R15" s="2">
        <v>-3.8365719980069699E-2</v>
      </c>
      <c r="S15" s="2">
        <v>-2.4598393574297075E-2</v>
      </c>
      <c r="T15" s="2">
        <v>-1.4616935483870996E-2</v>
      </c>
      <c r="U15" s="2">
        <v>-1.057401812688819E-2</v>
      </c>
      <c r="V15" s="2">
        <v>-3.5175879396984358E-3</v>
      </c>
      <c r="W15" s="2">
        <v>7.537688442211055E-3</v>
      </c>
      <c r="X15" s="2">
        <v>2.7596588058203714E-2</v>
      </c>
      <c r="Y15" s="2">
        <v>7.0665988815455036E-2</v>
      </c>
      <c r="Z15" s="2">
        <v>0.11341273951320563</v>
      </c>
      <c r="AA15" s="2">
        <v>0.17466307277628032</v>
      </c>
      <c r="AB15" s="2">
        <v>0.19247083775185583</v>
      </c>
      <c r="AC15" s="2">
        <v>0.19717573221757331</v>
      </c>
      <c r="AD15" s="2">
        <v>0.20129533678756473</v>
      </c>
      <c r="AE15" s="2">
        <v>0.20131240349974255</v>
      </c>
      <c r="AF15" s="2">
        <v>0.20551406649616369</v>
      </c>
      <c r="AG15" s="2">
        <v>0.22374045801526721</v>
      </c>
      <c r="AH15" s="2">
        <v>0.22686333837619768</v>
      </c>
      <c r="AI15" s="2">
        <v>0.20368079800498751</v>
      </c>
      <c r="AJ15" s="2">
        <v>0.20338378906249996</v>
      </c>
      <c r="AK15" s="2">
        <v>0.19971509971509974</v>
      </c>
      <c r="AL15" s="2">
        <v>0.20936744186046516</v>
      </c>
      <c r="AM15" s="2">
        <v>0.21757687012391003</v>
      </c>
      <c r="AN15" s="2">
        <v>0.21498888394842142</v>
      </c>
      <c r="AO15" s="2">
        <v>0.22433813892529475</v>
      </c>
      <c r="AP15" s="2">
        <v>0.17435410825965067</v>
      </c>
      <c r="AQ15" s="2">
        <v>0.15479296531928111</v>
      </c>
      <c r="AR15" s="2">
        <v>0.13671195444632095</v>
      </c>
      <c r="AS15" s="2">
        <v>0.1022851558438857</v>
      </c>
      <c r="AT15" s="2">
        <v>8.1673085697139491E-2</v>
      </c>
      <c r="AU15" s="2">
        <v>6.8613314107185769E-2</v>
      </c>
      <c r="AV15" s="2">
        <v>5.5888952457466425E-2</v>
      </c>
      <c r="AW15" s="2">
        <v>2.37829494181904E-2</v>
      </c>
      <c r="AX15" s="2">
        <v>-1.1353234825817064E-2</v>
      </c>
      <c r="AY15" s="2">
        <v>-3.1668614074101945E-2</v>
      </c>
      <c r="AZ15" s="2">
        <v>-7.1659390084574226E-2</v>
      </c>
      <c r="BA15" s="2">
        <v>-9.4169155507027508E-2</v>
      </c>
      <c r="BB15" s="2">
        <v>-6.7722220997965266E-2</v>
      </c>
      <c r="BC15" s="2">
        <v>-4.4022170612808158E-2</v>
      </c>
      <c r="BD15" s="2">
        <v>-3.3740453456166317E-2</v>
      </c>
      <c r="BE15" s="2">
        <v>-3.7798846303303685E-2</v>
      </c>
      <c r="BF15" s="2">
        <v>-3.9193333257333048E-2</v>
      </c>
      <c r="BG15" s="2">
        <v>-3.2214411179656968E-2</v>
      </c>
      <c r="BH15" s="2"/>
      <c r="BI15" s="2"/>
      <c r="BJ15" s="2">
        <v>-3.2214411179656968E-2</v>
      </c>
    </row>
    <row r="17" spans="2:62" x14ac:dyDescent="0.3">
      <c r="B17" t="s">
        <v>60</v>
      </c>
      <c r="C17" s="2">
        <v>-2.835391195907324E-2</v>
      </c>
      <c r="D17" s="2">
        <v>-2.8781303864293395E-2</v>
      </c>
      <c r="E17" s="2">
        <v>-2.8969412391765315E-2</v>
      </c>
      <c r="F17" s="2">
        <v>-2.8838373809874591E-2</v>
      </c>
      <c r="G17" s="2">
        <v>-2.8738380368254834E-2</v>
      </c>
      <c r="H17" s="2">
        <v>-2.8486085666381337E-2</v>
      </c>
      <c r="I17" s="2">
        <v>-2.7934677870948742E-2</v>
      </c>
      <c r="J17" s="2">
        <v>-2.7401532890876684E-2</v>
      </c>
      <c r="K17" s="2">
        <v>-2.6779909016125085E-2</v>
      </c>
      <c r="L17" s="2">
        <v>-2.6476939856140337E-2</v>
      </c>
      <c r="M17" s="2">
        <v>-2.6025392087354791E-2</v>
      </c>
      <c r="N17" s="2">
        <v>-2.5812996406884427E-2</v>
      </c>
      <c r="O17" s="2">
        <v>-2.6148193339113921E-2</v>
      </c>
      <c r="P17" s="2">
        <v>-2.6422172424711354E-2</v>
      </c>
      <c r="Q17" s="2">
        <v>-2.6409774427260575E-2</v>
      </c>
      <c r="R17" s="2">
        <v>-2.6850669287619668E-2</v>
      </c>
      <c r="S17" s="2">
        <v>-2.7361512825385986E-2</v>
      </c>
      <c r="T17" s="2">
        <v>-2.7853337395182049E-2</v>
      </c>
      <c r="U17" s="2">
        <v>-2.8733372927609864E-2</v>
      </c>
      <c r="V17" s="2">
        <v>-2.9882366433649433E-2</v>
      </c>
      <c r="W17" s="2">
        <v>-3.0670709978468276E-2</v>
      </c>
      <c r="X17" s="2">
        <v>-3.1450111816221211E-2</v>
      </c>
      <c r="Y17" s="2">
        <v>-3.2562541026819651E-2</v>
      </c>
      <c r="Z17" s="2">
        <v>-3.3296981498168343E-2</v>
      </c>
      <c r="AA17" s="2">
        <v>-3.339128121407671E-2</v>
      </c>
      <c r="AB17" s="2">
        <v>-3.3497343870533443E-2</v>
      </c>
      <c r="AC17" s="2">
        <v>-3.4163106400130504E-2</v>
      </c>
      <c r="AD17" s="2">
        <v>-3.4344031096166606E-2</v>
      </c>
      <c r="AE17" s="2">
        <v>-3.4538901455330923E-2</v>
      </c>
      <c r="AF17" s="2">
        <v>-3.5046271542990129E-2</v>
      </c>
      <c r="AG17" s="2">
        <v>-3.4969457364086028E-2</v>
      </c>
      <c r="AH17" s="2">
        <v>-3.5250996689695932E-2</v>
      </c>
      <c r="AI17" s="2">
        <v>-3.5668852385477082E-2</v>
      </c>
      <c r="AJ17" s="2">
        <v>-3.6394158939550433E-2</v>
      </c>
      <c r="AK17" s="2">
        <v>-3.6976548599711612E-2</v>
      </c>
      <c r="AL17" s="2">
        <v>-3.819746849168159E-2</v>
      </c>
      <c r="AM17" s="2">
        <v>-3.8739067572106815E-2</v>
      </c>
      <c r="AN17" s="2">
        <v>-3.9161922950670884E-2</v>
      </c>
      <c r="AO17" s="2">
        <v>-3.9260681972243638E-2</v>
      </c>
      <c r="AP17" s="2">
        <v>-3.9079826010855238E-2</v>
      </c>
      <c r="AQ17" s="2">
        <v>-3.8601113044600462E-2</v>
      </c>
      <c r="AR17" s="2">
        <v>-3.8135701096328058E-2</v>
      </c>
      <c r="AS17" s="2">
        <v>-3.8337610563782404E-2</v>
      </c>
      <c r="AT17" s="2">
        <v>-3.7495527692309835E-2</v>
      </c>
      <c r="AU17" s="2">
        <v>-3.6947754832405116E-2</v>
      </c>
      <c r="AV17" s="2">
        <v>-3.609692496995523E-2</v>
      </c>
      <c r="AW17" s="2">
        <v>-3.5238537316657256E-2</v>
      </c>
      <c r="AX17" s="2">
        <v>-3.3422540264492873E-2</v>
      </c>
      <c r="AY17" s="2">
        <v>-3.2730509761797644E-2</v>
      </c>
      <c r="AZ17" s="2">
        <v>-3.1902794854596322E-2</v>
      </c>
      <c r="BA17" s="2">
        <v>-3.1108832050520844E-2</v>
      </c>
      <c r="BB17" s="2">
        <v>-3.0678941350849115E-2</v>
      </c>
      <c r="BC17" s="2">
        <v>-3.0192493155223678E-2</v>
      </c>
      <c r="BD17" s="2">
        <v>-2.9619178810083351E-2</v>
      </c>
      <c r="BE17" s="2">
        <v>-2.8955936960165973E-2</v>
      </c>
      <c r="BF17" s="2">
        <v>-2.8755352632311732E-2</v>
      </c>
      <c r="BG17" s="2">
        <v>-2.8266601445813444E-2</v>
      </c>
      <c r="BH17" s="2"/>
      <c r="BI17" s="2"/>
      <c r="BJ17" s="2">
        <v>-2.8266601445813444E-2</v>
      </c>
    </row>
    <row r="19" spans="2:62" x14ac:dyDescent="0.3">
      <c r="B19" t="s">
        <v>6</v>
      </c>
      <c r="C19" s="60">
        <v>1.0530327273850224</v>
      </c>
      <c r="D19" s="60">
        <v>1.0498281094753168</v>
      </c>
      <c r="E19" s="60">
        <v>1.0461683235563639</v>
      </c>
      <c r="F19" s="60">
        <v>1.0424407564938112</v>
      </c>
      <c r="G19" s="60">
        <v>1.059479751648998</v>
      </c>
      <c r="H19" s="60">
        <v>1.0678787221181052</v>
      </c>
      <c r="I19" s="60">
        <v>1.0777393965714557</v>
      </c>
      <c r="J19" s="60">
        <v>1.0766008821144322</v>
      </c>
      <c r="K19" s="60">
        <v>1.0780611572810961</v>
      </c>
      <c r="L19" s="60">
        <v>1.0752177030692629</v>
      </c>
      <c r="M19" s="60">
        <v>1.0795684261403851</v>
      </c>
      <c r="N19" s="60">
        <v>1.0929716652693866</v>
      </c>
      <c r="O19" s="60">
        <v>1.162820411901696</v>
      </c>
      <c r="P19" s="60">
        <v>1.2060407709393943</v>
      </c>
      <c r="Q19" s="60">
        <v>1.242824778837855</v>
      </c>
      <c r="R19" s="60">
        <v>1.2462274225892707</v>
      </c>
      <c r="S19" s="60">
        <v>1.2561211857704426</v>
      </c>
      <c r="T19" s="60">
        <v>1.265492090695121</v>
      </c>
      <c r="U19" s="60">
        <v>1.2730692041328628</v>
      </c>
      <c r="V19" s="60">
        <v>1.2878568359440978</v>
      </c>
      <c r="W19" s="60">
        <v>1.3013114344242602</v>
      </c>
      <c r="X19" s="60">
        <v>1.300407906693996</v>
      </c>
      <c r="Y19" s="60">
        <v>1.304791332469653</v>
      </c>
      <c r="Z19" s="60">
        <v>1.3056757711019844</v>
      </c>
      <c r="AA19" s="60">
        <v>1.286847556290184</v>
      </c>
      <c r="AB19" s="60">
        <v>1.2711623818067501</v>
      </c>
      <c r="AC19" s="60">
        <v>1.2741376682507053</v>
      </c>
      <c r="AD19" s="60">
        <v>1.2590042817292946</v>
      </c>
      <c r="AE19" s="60">
        <v>1.2488959815491669</v>
      </c>
      <c r="AF19" s="60">
        <v>1.2394616520816624</v>
      </c>
      <c r="AG19" s="60">
        <v>1.2494547284065127</v>
      </c>
      <c r="AH19" s="60">
        <v>1.2374653048658666</v>
      </c>
      <c r="AI19" s="60">
        <v>1.2552842417570182</v>
      </c>
      <c r="AJ19" s="60">
        <v>1.2616611218086851</v>
      </c>
      <c r="AK19" s="60">
        <v>1.2615367657472585</v>
      </c>
      <c r="AL19" s="60">
        <v>1.2561724308321502</v>
      </c>
      <c r="AM19" s="60">
        <v>1.2457494804277678</v>
      </c>
      <c r="AN19" s="60">
        <v>1.2412937396170165</v>
      </c>
      <c r="AO19" s="60">
        <v>1.234383952708636</v>
      </c>
      <c r="AP19" s="60">
        <v>1.2268188698927771</v>
      </c>
      <c r="AQ19" s="60">
        <v>1.2309806351046788</v>
      </c>
      <c r="AR19" s="60">
        <v>1.222213321050676</v>
      </c>
      <c r="AS19" s="60">
        <v>1.2270284138327512</v>
      </c>
      <c r="AT19" s="60">
        <v>1.2263527518238146</v>
      </c>
      <c r="AU19" s="60">
        <v>1.2204613457526392</v>
      </c>
      <c r="AV19" s="60">
        <v>1.2144746358059972</v>
      </c>
      <c r="AW19" s="60">
        <v>1.2075699461987197</v>
      </c>
      <c r="AX19" s="60">
        <v>1.2011516737568915</v>
      </c>
      <c r="AY19" s="60">
        <v>1.1949158627399674</v>
      </c>
      <c r="AZ19" s="60">
        <v>1.189445658603085</v>
      </c>
      <c r="BA19" s="60">
        <v>1.2168753611991663</v>
      </c>
      <c r="BB19" s="60">
        <v>1.2210355482461634</v>
      </c>
      <c r="BC19" s="60">
        <v>1.2267675373705191</v>
      </c>
      <c r="BD19" s="60">
        <v>1.2296141972933634</v>
      </c>
      <c r="BE19" s="60">
        <v>1.2437787845267014</v>
      </c>
      <c r="BF19" s="60">
        <v>1.2447973725957358</v>
      </c>
      <c r="BG19" s="60">
        <v>1.2426598495529855</v>
      </c>
      <c r="BH19" s="60"/>
      <c r="BI19" s="60"/>
      <c r="BJ19" s="60">
        <v>1.2426598495529855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Report</vt:lpstr>
      <vt:lpstr>Sources</vt:lpstr>
      <vt:lpstr>Z.1 Worksheet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menachem hauser</dc:creator>
  <cp:lastModifiedBy>menachem hauser</cp:lastModifiedBy>
  <dcterms:created xsi:type="dcterms:W3CDTF">2023-09-11T14:51:55Z</dcterms:created>
  <dcterms:modified xsi:type="dcterms:W3CDTF">2024-04-25T17:21:14Z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{96434591-A4E3-47E0-8F55-38F7CD1C407D}</vt:lpwstr>
  </property>
</Properties>
</file>