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grady/Dropbox/"/>
    </mc:Choice>
  </mc:AlternateContent>
  <xr:revisionPtr revIDLastSave="0" documentId="8_{598642EB-0537-7240-8674-04D18C51BCD2}" xr6:coauthVersionLast="47" xr6:coauthVersionMax="47" xr10:uidLastSave="{00000000-0000-0000-0000-000000000000}"/>
  <bookViews>
    <workbookView xWindow="9440" yWindow="5320" windowWidth="28800" windowHeight="16080" xr2:uid="{00000000-000D-0000-FFFF-FFFF00000000}"/>
  </bookViews>
  <sheets>
    <sheet name="China Debt Econ Template" sheetId="1" r:id="rId1"/>
    <sheet name="Debt Chart" sheetId="2" r:id="rId2"/>
  </sheets>
  <definedNames>
    <definedName name="_xlnm.Print_Titles" localSheetId="0">'China Debt Econ Template'!$5:$5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4" i="1" l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13" i="1"/>
  <c r="W12" i="1"/>
  <c r="U12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13" i="1"/>
  <c r="S12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13" i="1"/>
  <c r="O12" i="1"/>
  <c r="K18" i="1"/>
  <c r="K19" i="1"/>
  <c r="K20" i="1"/>
  <c r="K21" i="1"/>
  <c r="K22" i="1"/>
  <c r="K23" i="1"/>
  <c r="K24" i="1"/>
  <c r="K14" i="1"/>
  <c r="K15" i="1"/>
  <c r="K16" i="1"/>
  <c r="K17" i="1"/>
  <c r="K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13" i="1"/>
  <c r="I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13" i="1"/>
  <c r="K12" i="1"/>
  <c r="E12" i="1"/>
  <c r="I8" i="1" l="1"/>
  <c r="I7" i="1"/>
  <c r="G8" i="1"/>
  <c r="G7" i="1"/>
  <c r="G43" i="2"/>
  <c r="H43" i="2"/>
  <c r="G6" i="2" l="1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G26" i="2"/>
  <c r="H26" i="2"/>
  <c r="G27" i="2"/>
  <c r="H27" i="2"/>
  <c r="G28" i="2"/>
  <c r="H28" i="2"/>
  <c r="G29" i="2"/>
  <c r="H29" i="2"/>
  <c r="G30" i="2"/>
  <c r="H30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</calcChain>
</file>

<file path=xl/sharedStrings.xml><?xml version="1.0" encoding="utf-8"?>
<sst xmlns="http://schemas.openxmlformats.org/spreadsheetml/2006/main" count="541" uniqueCount="63">
  <si>
    <t>In billion yuan</t>
  </si>
  <si>
    <t xml:space="preserve">   Year   </t>
  </si>
  <si>
    <t xml:space="preserve">Nominal GDP   </t>
  </si>
  <si>
    <t xml:space="preserve">Government Debt   </t>
  </si>
  <si>
    <t xml:space="preserve">Government Debt to GDP  </t>
  </si>
  <si>
    <t xml:space="preserve">   Private Debt   </t>
  </si>
  <si>
    <t xml:space="preserve">Private Debt to GDP  </t>
  </si>
  <si>
    <t>Current Account Balance</t>
  </si>
  <si>
    <t>Current Account Balance to GDP</t>
  </si>
  <si>
    <t xml:space="preserve">Exports   </t>
  </si>
  <si>
    <t xml:space="preserve">Imports   </t>
  </si>
  <si>
    <t xml:space="preserve">Net Exports  </t>
  </si>
  <si>
    <t>Net Exports to GDP</t>
  </si>
  <si>
    <t>Interest Rates</t>
  </si>
  <si>
    <t>CPI Index</t>
  </si>
  <si>
    <t>Inflation Rate</t>
  </si>
  <si>
    <t>M2</t>
  </si>
  <si>
    <t>M2 to GDP</t>
  </si>
  <si>
    <t>Total Market Cap</t>
  </si>
  <si>
    <t>Market Cap to GDP</t>
  </si>
  <si>
    <t>Current Source</t>
  </si>
  <si>
    <t xml:space="preserve">R&amp;R   </t>
  </si>
  <si>
    <t xml:space="preserve">Household </t>
  </si>
  <si>
    <t>Non-financial Corporations</t>
  </si>
  <si>
    <t xml:space="preserve">Total   </t>
  </si>
  <si>
    <t>Lending</t>
  </si>
  <si>
    <t>Treasury Bills</t>
  </si>
  <si>
    <t>Automate Section</t>
  </si>
  <si>
    <t>Annual - B Quarterly - C</t>
  </si>
  <si>
    <t>D</t>
  </si>
  <si>
    <t>E</t>
  </si>
  <si>
    <t>F</t>
  </si>
  <si>
    <t>E+F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</si>
  <si>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</si>
  <si>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</si>
  <si>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</si>
  <si>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</si>
  <si>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</si>
  <si>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</si>
  <si>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</si>
  <si>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</si>
  <si>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</si>
  <si>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</si>
  <si>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-</t>
  </si>
  <si>
    <t>Sources:</t>
  </si>
  <si>
    <t>Note:</t>
  </si>
  <si>
    <t>2) CPI Index - 2010=100</t>
  </si>
  <si>
    <t>3) Inflation rate based on 12-month change in CPI</t>
  </si>
  <si>
    <t>Private Debt to GDP</t>
  </si>
  <si>
    <t>Public Debt to GDP</t>
  </si>
  <si>
    <t>Private Debt</t>
  </si>
  <si>
    <t>Public Debt</t>
  </si>
  <si>
    <t>GDP</t>
  </si>
  <si>
    <t>in billion yuan</t>
  </si>
  <si>
    <t>[1]. CEIC Data</t>
  </si>
  <si>
    <t>1) Quarterly GDP is Annualized</t>
  </si>
  <si>
    <t>4) Shadow Banking (Included in BIS Private Debt Totals) is an estimation composed of Entrusted Loans, Trust Loans, and Bankers Acceptance Bills</t>
  </si>
  <si>
    <t>Population (Millions)</t>
  </si>
  <si>
    <t>2022 Q3</t>
  </si>
  <si>
    <t>2023 Q3</t>
  </si>
  <si>
    <t>2023 Q2</t>
  </si>
  <si>
    <t>2023 Q1</t>
  </si>
  <si>
    <t>2022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</si>
</sst>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rgb="FF000000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indexed="64"/>
      </right>
      <top/>
      <bottom style="thin">
        <color theme="2"/>
      </bottom>
      <diagonal/>
    </border>
    <border>
      <left style="thin">
        <color indexed="64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indexed="64"/>
      </left>
      <right style="thin">
        <color theme="2"/>
      </right>
      <top/>
      <bottom style="thin">
        <color theme="0" tint="-4.9989318521683403E-2"/>
      </bottom>
      <diagonal/>
    </border>
    <border>
      <left style="thin">
        <color theme="2"/>
      </left>
      <right style="thin">
        <color indexed="64"/>
      </right>
      <top/>
      <bottom style="thin">
        <color theme="0" tint="-4.9989318521683403E-2"/>
      </bottom>
      <diagonal/>
    </border>
    <border>
      <left style="thin">
        <color theme="2"/>
      </left>
      <right style="thin">
        <color theme="2"/>
      </right>
      <top/>
      <bottom style="thin">
        <color theme="0" tint="-4.9989318521683403E-2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theme="2"/>
      </top>
      <bottom style="double">
        <color indexed="64"/>
      </bottom>
      <diagonal/>
    </border>
    <border>
      <left style="thin">
        <color theme="2"/>
      </left>
      <right style="thin">
        <color indexed="64"/>
      </right>
      <top style="thin">
        <color theme="2"/>
      </top>
      <bottom style="double">
        <color indexed="64"/>
      </bottom>
      <diagonal/>
    </border>
    <border>
      <left style="thin">
        <color indexed="64"/>
      </left>
      <right style="thin">
        <color theme="2"/>
      </right>
      <top/>
      <bottom style="double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double">
        <color indexed="64"/>
      </bottom>
      <diagonal/>
    </border>
    <border>
      <left style="thin">
        <color theme="2"/>
      </left>
      <right style="thin">
        <color indexed="64"/>
      </right>
      <top/>
      <bottom style="double">
        <color indexed="64"/>
      </bottom>
      <diagonal/>
    </border>
    <border>
      <left style="thin">
        <color theme="2"/>
      </left>
      <right style="thin">
        <color theme="2"/>
      </right>
      <top/>
      <bottom style="double">
        <color indexed="64"/>
      </bottom>
      <diagonal/>
    </border>
    <border>
      <left style="thin">
        <color theme="2"/>
      </left>
      <right/>
      <top/>
      <bottom style="double">
        <color indexed="64"/>
      </bottom>
      <diagonal/>
    </border>
    <border>
      <left/>
      <right style="thin">
        <color theme="2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0">
    <xf numFmtId="0" fontId="0" fillId="0" borderId="0"/>
    <xf numFmtId="43" fontId="7" fillId="0" borderId="0"/>
    <xf numFmtId="9" fontId="7" fillId="0" borderId="0"/>
    <xf numFmtId="0" fontId="1" fillId="0" borderId="0"/>
    <xf numFmtId="43" fontId="1" fillId="0" borderId="0"/>
    <xf numFmtId="9" fontId="1" fillId="0" borderId="0"/>
    <xf numFmtId="0" fontId="2" fillId="0" borderId="0"/>
    <xf numFmtId="43" fontId="7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1" fillId="0" borderId="0" xfId="3"/>
    <xf numFmtId="164" fontId="0" fillId="0" borderId="0" xfId="4" applyNumberFormat="1" applyFont="1"/>
    <xf numFmtId="3" fontId="1" fillId="0" borderId="0" xfId="3" applyNumberFormat="1"/>
    <xf numFmtId="164" fontId="1" fillId="0" borderId="0" xfId="3" applyNumberFormat="1"/>
    <xf numFmtId="164" fontId="2" fillId="0" borderId="0" xfId="3" applyNumberFormat="1" applyFont="1"/>
    <xf numFmtId="0" fontId="2" fillId="0" borderId="0" xfId="3" applyFont="1" applyAlignment="1">
      <alignment horizontal="left"/>
    </xf>
    <xf numFmtId="0" fontId="2" fillId="0" borderId="0" xfId="3" applyFont="1"/>
    <xf numFmtId="164" fontId="2" fillId="0" borderId="0" xfId="4" applyNumberFormat="1" applyFont="1"/>
    <xf numFmtId="1" fontId="2" fillId="0" borderId="0" xfId="3" applyNumberFormat="1" applyFont="1"/>
    <xf numFmtId="9" fontId="2" fillId="0" borderId="0" xfId="5" applyFont="1"/>
    <xf numFmtId="165" fontId="1" fillId="0" borderId="0" xfId="3" applyNumberFormat="1"/>
    <xf numFmtId="164" fontId="2" fillId="0" borderId="0" xfId="5" applyNumberFormat="1" applyFont="1"/>
    <xf numFmtId="0" fontId="3" fillId="0" borderId="0" xfId="3" applyFont="1"/>
    <xf numFmtId="164" fontId="3" fillId="0" borderId="0" xfId="4" applyNumberFormat="1" applyFont="1"/>
    <xf numFmtId="1" fontId="3" fillId="0" borderId="0" xfId="3" applyNumberFormat="1" applyFont="1"/>
    <xf numFmtId="9" fontId="3" fillId="0" borderId="0" xfId="5" applyFont="1"/>
    <xf numFmtId="164" fontId="4" fillId="0" borderId="0" xfId="3" applyNumberFormat="1" applyFont="1"/>
    <xf numFmtId="164" fontId="5" fillId="0" borderId="0" xfId="4" applyNumberFormat="1" applyFont="1" applyAlignment="1">
      <alignment horizontal="center" vertical="center"/>
    </xf>
    <xf numFmtId="9" fontId="5" fillId="0" borderId="0" xfId="5" applyFont="1" applyAlignment="1">
      <alignment horizontal="center" vertical="center"/>
    </xf>
    <xf numFmtId="164" fontId="5" fillId="0" borderId="0" xfId="4" applyNumberFormat="1" applyFont="1" applyAlignment="1">
      <alignment vertical="center"/>
    </xf>
    <xf numFmtId="0" fontId="5" fillId="0" borderId="0" xfId="3" applyFont="1"/>
    <xf numFmtId="0" fontId="1" fillId="0" borderId="35" xfId="3" applyBorder="1"/>
    <xf numFmtId="164" fontId="8" fillId="2" borderId="36" xfId="3" applyNumberFormat="1" applyFont="1" applyFill="1" applyBorder="1" applyAlignment="1">
      <alignment horizontal="center" vertical="center" wrapText="1"/>
    </xf>
    <xf numFmtId="9" fontId="8" fillId="2" borderId="37" xfId="3" applyNumberFormat="1" applyFont="1" applyFill="1" applyBorder="1" applyAlignment="1">
      <alignment horizontal="center" vertical="center" wrapText="1"/>
    </xf>
    <xf numFmtId="9" fontId="8" fillId="2" borderId="37" xfId="6" applyNumberFormat="1" applyFont="1" applyFill="1" applyBorder="1" applyAlignment="1">
      <alignment horizontal="center" vertical="center" wrapText="1"/>
    </xf>
    <xf numFmtId="164" fontId="8" fillId="2" borderId="36" xfId="6" applyNumberFormat="1" applyFont="1" applyFill="1" applyBorder="1" applyAlignment="1">
      <alignment horizontal="center" vertical="center" wrapText="1"/>
    </xf>
    <xf numFmtId="9" fontId="8" fillId="2" borderId="36" xfId="3" applyNumberFormat="1" applyFont="1" applyFill="1" applyBorder="1" applyAlignment="1">
      <alignment horizontal="center" vertical="center" wrapText="1"/>
    </xf>
    <xf numFmtId="43" fontId="8" fillId="2" borderId="35" xfId="3" applyNumberFormat="1" applyFont="1" applyFill="1" applyBorder="1" applyAlignment="1">
      <alignment horizontal="center" vertical="center" wrapText="1"/>
    </xf>
    <xf numFmtId="164" fontId="8" fillId="2" borderId="35" xfId="3" applyNumberFormat="1" applyFont="1" applyFill="1" applyBorder="1" applyAlignment="1">
      <alignment horizontal="center" vertical="center" wrapText="1"/>
    </xf>
    <xf numFmtId="164" fontId="8" fillId="2" borderId="37" xfId="3" applyNumberFormat="1" applyFont="1" applyFill="1" applyBorder="1" applyAlignment="1">
      <alignment horizontal="center" vertical="center" wrapText="1"/>
    </xf>
    <xf numFmtId="9" fontId="8" fillId="2" borderId="35" xfId="3" applyNumberFormat="1" applyFont="1" applyFill="1" applyBorder="1" applyAlignment="1">
      <alignment horizontal="center" vertical="center" wrapText="1"/>
    </xf>
    <xf numFmtId="164" fontId="8" fillId="2" borderId="38" xfId="0" applyNumberFormat="1" applyFont="1" applyFill="1" applyBorder="1" applyAlignment="1">
      <alignment horizontal="center" vertical="center" wrapText="1"/>
    </xf>
    <xf numFmtId="9" fontId="8" fillId="2" borderId="41" xfId="3" applyNumberFormat="1" applyFont="1" applyFill="1" applyBorder="1" applyAlignment="1">
      <alignment horizontal="center" vertical="center" wrapText="1"/>
    </xf>
    <xf numFmtId="164" fontId="8" fillId="2" borderId="42" xfId="3" applyNumberFormat="1" applyFont="1" applyFill="1" applyBorder="1" applyAlignment="1">
      <alignment horizontal="center" vertical="center" wrapText="1"/>
    </xf>
    <xf numFmtId="164" fontId="8" fillId="2" borderId="41" xfId="3" applyNumberFormat="1" applyFont="1" applyFill="1" applyBorder="1" applyAlignment="1">
      <alignment horizontal="center" vertical="center" wrapText="1"/>
    </xf>
    <xf numFmtId="164" fontId="9" fillId="0" borderId="0" xfId="4" applyNumberFormat="1" applyFont="1"/>
    <xf numFmtId="0" fontId="1" fillId="0" borderId="46" xfId="3" applyBorder="1"/>
    <xf numFmtId="0" fontId="1" fillId="0" borderId="47" xfId="3" applyBorder="1"/>
    <xf numFmtId="0" fontId="9" fillId="0" borderId="47" xfId="3" applyFont="1" applyBorder="1"/>
    <xf numFmtId="3" fontId="9" fillId="0" borderId="47" xfId="3" applyNumberFormat="1" applyFont="1" applyBorder="1"/>
    <xf numFmtId="164" fontId="9" fillId="0" borderId="47" xfId="4" applyNumberFormat="1" applyFont="1" applyBorder="1"/>
    <xf numFmtId="9" fontId="1" fillId="0" borderId="47" xfId="3" applyNumberFormat="1" applyBorder="1"/>
    <xf numFmtId="164" fontId="1" fillId="0" borderId="47" xfId="3" applyNumberFormat="1" applyBorder="1"/>
    <xf numFmtId="9" fontId="10" fillId="0" borderId="47" xfId="3" applyNumberFormat="1" applyFont="1" applyBorder="1"/>
    <xf numFmtId="164" fontId="10" fillId="0" borderId="47" xfId="3" applyNumberFormat="1" applyFont="1" applyBorder="1"/>
    <xf numFmtId="0" fontId="9" fillId="0" borderId="0" xfId="3" applyFont="1"/>
    <xf numFmtId="3" fontId="9" fillId="0" borderId="0" xfId="3" applyNumberFormat="1" applyFont="1"/>
    <xf numFmtId="9" fontId="11" fillId="0" borderId="0" xfId="3" applyNumberFormat="1" applyFont="1" applyAlignment="1">
      <alignment horizontal="left" vertical="top"/>
    </xf>
    <xf numFmtId="10" fontId="9" fillId="0" borderId="0" xfId="5" applyNumberFormat="1" applyFont="1"/>
    <xf numFmtId="43" fontId="11" fillId="0" borderId="0" xfId="4" applyFont="1" applyAlignment="1">
      <alignment horizontal="left" vertical="top"/>
    </xf>
    <xf numFmtId="164" fontId="6" fillId="0" borderId="19" xfId="7" applyNumberFormat="1" applyFont="1" applyBorder="1" applyAlignment="1">
      <alignment horizontal="right" vertical="center"/>
    </xf>
    <xf numFmtId="164" fontId="6" fillId="0" borderId="19" xfId="4" applyNumberFormat="1" applyFont="1" applyBorder="1" applyAlignment="1">
      <alignment vertical="center" wrapText="1"/>
    </xf>
    <xf numFmtId="44" fontId="6" fillId="0" borderId="18" xfId="4" applyNumberFormat="1" applyFont="1" applyBorder="1" applyAlignment="1">
      <alignment horizontal="right" vertical="center" wrapText="1"/>
    </xf>
    <xf numFmtId="0" fontId="6" fillId="0" borderId="17" xfId="4" applyNumberFormat="1" applyFont="1" applyBorder="1" applyAlignment="1">
      <alignment horizontal="right" vertical="center" wrapText="1"/>
    </xf>
    <xf numFmtId="0" fontId="6" fillId="0" borderId="34" xfId="4" applyNumberFormat="1" applyFont="1" applyBorder="1" applyAlignment="1">
      <alignment horizontal="right" vertical="center" wrapText="1"/>
    </xf>
    <xf numFmtId="164" fontId="6" fillId="0" borderId="14" xfId="4" applyNumberFormat="1" applyFont="1" applyBorder="1"/>
    <xf numFmtId="164" fontId="6" fillId="0" borderId="17" xfId="4" applyNumberFormat="1" applyFont="1" applyBorder="1"/>
    <xf numFmtId="9" fontId="6" fillId="0" borderId="15" xfId="3" applyNumberFormat="1" applyFont="1" applyBorder="1" applyAlignment="1">
      <alignment horizontal="center" vertical="center" wrapText="1"/>
    </xf>
    <xf numFmtId="0" fontId="6" fillId="0" borderId="14" xfId="4" applyNumberFormat="1" applyFont="1" applyBorder="1" applyAlignment="1">
      <alignment horizontal="right" vertical="center" wrapText="1"/>
    </xf>
    <xf numFmtId="0" fontId="6" fillId="0" borderId="15" xfId="4" applyNumberFormat="1" applyFont="1" applyBorder="1" applyAlignment="1">
      <alignment horizontal="right" vertical="center" wrapText="1"/>
    </xf>
    <xf numFmtId="9" fontId="6" fillId="0" borderId="8" xfId="5" applyFont="1" applyBorder="1" applyAlignment="1">
      <alignment horizontal="right" vertical="center" wrapText="1"/>
    </xf>
    <xf numFmtId="164" fontId="6" fillId="0" borderId="14" xfId="3" applyNumberFormat="1" applyFont="1" applyBorder="1" applyAlignment="1">
      <alignment horizontal="right"/>
    </xf>
    <xf numFmtId="0" fontId="6" fillId="0" borderId="7" xfId="4" applyNumberFormat="1" applyFont="1" applyBorder="1" applyAlignment="1">
      <alignment horizontal="right" vertical="center" wrapText="1"/>
    </xf>
    <xf numFmtId="0" fontId="6" fillId="0" borderId="0" xfId="3" applyFont="1"/>
    <xf numFmtId="164" fontId="6" fillId="0" borderId="33" xfId="7" applyNumberFormat="1" applyFont="1" applyBorder="1" applyAlignment="1">
      <alignment horizontal="right" vertical="center"/>
    </xf>
    <xf numFmtId="164" fontId="6" fillId="0" borderId="33" xfId="4" applyNumberFormat="1" applyFont="1" applyBorder="1" applyAlignment="1">
      <alignment vertical="center" wrapText="1"/>
    </xf>
    <xf numFmtId="44" fontId="6" fillId="0" borderId="32" xfId="4" applyNumberFormat="1" applyFont="1" applyBorder="1" applyAlignment="1">
      <alignment horizontal="right" vertical="center" wrapText="1"/>
    </xf>
    <xf numFmtId="0" fontId="6" fillId="0" borderId="30" xfId="4" applyNumberFormat="1" applyFont="1" applyBorder="1" applyAlignment="1">
      <alignment horizontal="right" vertical="center" wrapText="1"/>
    </xf>
    <xf numFmtId="0" fontId="6" fillId="0" borderId="31" xfId="4" applyNumberFormat="1" applyFont="1" applyBorder="1" applyAlignment="1">
      <alignment horizontal="right" vertical="center" wrapText="1"/>
    </xf>
    <xf numFmtId="164" fontId="6" fillId="0" borderId="27" xfId="4" applyNumberFormat="1" applyFont="1" applyBorder="1"/>
    <xf numFmtId="164" fontId="6" fillId="0" borderId="30" xfId="4" applyNumberFormat="1" applyFont="1" applyBorder="1"/>
    <xf numFmtId="9" fontId="6" fillId="0" borderId="29" xfId="3" applyNumberFormat="1" applyFont="1" applyBorder="1" applyAlignment="1">
      <alignment horizontal="center" vertical="center" wrapText="1"/>
    </xf>
    <xf numFmtId="0" fontId="6" fillId="0" borderId="27" xfId="4" applyNumberFormat="1" applyFont="1" applyBorder="1" applyAlignment="1">
      <alignment horizontal="right" vertical="center" wrapText="1"/>
    </xf>
    <xf numFmtId="0" fontId="6" fillId="0" borderId="29" xfId="4" applyNumberFormat="1" applyFont="1" applyBorder="1" applyAlignment="1">
      <alignment horizontal="right" vertical="center" wrapText="1"/>
    </xf>
    <xf numFmtId="9" fontId="6" fillId="0" borderId="26" xfId="5" applyFont="1" applyBorder="1" applyAlignment="1">
      <alignment horizontal="right" vertical="center" wrapText="1"/>
    </xf>
    <xf numFmtId="164" fontId="6" fillId="0" borderId="27" xfId="3" applyNumberFormat="1" applyFont="1" applyBorder="1" applyAlignment="1">
      <alignment horizontal="right"/>
    </xf>
    <xf numFmtId="0" fontId="6" fillId="0" borderId="25" xfId="4" applyNumberFormat="1" applyFont="1" applyBorder="1" applyAlignment="1">
      <alignment horizontal="right" vertical="center" wrapText="1"/>
    </xf>
    <xf numFmtId="0" fontId="6" fillId="0" borderId="24" xfId="3" applyFont="1" applyBorder="1"/>
    <xf numFmtId="0" fontId="6" fillId="0" borderId="19" xfId="4" applyNumberFormat="1" applyFont="1" applyBorder="1" applyAlignment="1">
      <alignment horizontal="right"/>
    </xf>
    <xf numFmtId="164" fontId="6" fillId="0" borderId="19" xfId="4" applyNumberFormat="1" applyFont="1" applyBorder="1" applyAlignment="1">
      <alignment horizontal="right"/>
    </xf>
    <xf numFmtId="3" fontId="6" fillId="0" borderId="17" xfId="4" applyNumberFormat="1" applyFont="1" applyBorder="1" applyAlignment="1">
      <alignment horizontal="right"/>
    </xf>
    <xf numFmtId="0" fontId="6" fillId="0" borderId="17" xfId="3" applyFont="1" applyBorder="1" applyAlignment="1">
      <alignment horizontal="right"/>
    </xf>
    <xf numFmtId="9" fontId="6" fillId="0" borderId="17" xfId="5" applyFont="1" applyBorder="1" applyAlignment="1">
      <alignment horizontal="right"/>
    </xf>
    <xf numFmtId="3" fontId="6" fillId="0" borderId="16" xfId="4" applyNumberFormat="1" applyFont="1" applyBorder="1" applyAlignment="1">
      <alignment horizontal="right" vertical="center" wrapText="1"/>
    </xf>
    <xf numFmtId="9" fontId="6" fillId="0" borderId="15" xfId="2" applyFont="1" applyBorder="1" applyAlignment="1">
      <alignment horizontal="right" vertical="center" wrapText="1"/>
    </xf>
    <xf numFmtId="164" fontId="6" fillId="0" borderId="18" xfId="4" applyNumberFormat="1" applyFont="1" applyBorder="1" applyAlignment="1">
      <alignment horizontal="right"/>
    </xf>
    <xf numFmtId="3" fontId="6" fillId="0" borderId="17" xfId="4" applyNumberFormat="1" applyFont="1" applyBorder="1"/>
    <xf numFmtId="10" fontId="5" fillId="0" borderId="14" xfId="4" applyNumberFormat="1" applyFont="1" applyBorder="1"/>
    <xf numFmtId="10" fontId="6" fillId="0" borderId="15" xfId="2" applyNumberFormat="1" applyFont="1" applyBorder="1" applyAlignment="1">
      <alignment horizontal="right"/>
    </xf>
    <xf numFmtId="4" fontId="6" fillId="0" borderId="14" xfId="3" applyNumberFormat="1" applyFont="1" applyBorder="1"/>
    <xf numFmtId="10" fontId="6" fillId="0" borderId="17" xfId="5" applyNumberFormat="1" applyFont="1" applyBorder="1"/>
    <xf numFmtId="164" fontId="6" fillId="0" borderId="14" xfId="5" applyNumberFormat="1" applyFont="1" applyBorder="1"/>
    <xf numFmtId="9" fontId="6" fillId="0" borderId="13" xfId="5" applyFont="1" applyBorder="1"/>
    <xf numFmtId="164" fontId="6" fillId="0" borderId="14" xfId="3" applyNumberFormat="1" applyFont="1" applyBorder="1"/>
    <xf numFmtId="9" fontId="6" fillId="0" borderId="15" xfId="3" applyNumberFormat="1" applyFont="1" applyBorder="1" applyAlignment="1">
      <alignment horizontal="right"/>
    </xf>
    <xf numFmtId="164" fontId="6" fillId="0" borderId="13" xfId="4" applyNumberFormat="1" applyFont="1" applyBorder="1"/>
    <xf numFmtId="165" fontId="6" fillId="0" borderId="0" xfId="5" applyNumberFormat="1" applyFont="1" applyAlignment="1">
      <alignment horizontal="center"/>
    </xf>
    <xf numFmtId="164" fontId="6" fillId="0" borderId="17" xfId="4" applyNumberFormat="1" applyFont="1" applyBorder="1" applyAlignment="1">
      <alignment horizontal="right"/>
    </xf>
    <xf numFmtId="0" fontId="6" fillId="0" borderId="19" xfId="4" applyNumberFormat="1" applyFont="1" applyBorder="1" applyAlignment="1">
      <alignment horizontal="right" vertical="center"/>
    </xf>
    <xf numFmtId="164" fontId="6" fillId="0" borderId="14" xfId="4" applyNumberFormat="1" applyFont="1" applyBorder="1" applyAlignment="1">
      <alignment vertical="center" wrapText="1"/>
    </xf>
    <xf numFmtId="10" fontId="6" fillId="0" borderId="21" xfId="4" applyNumberFormat="1" applyFont="1" applyBorder="1" applyAlignment="1">
      <alignment horizontal="right" vertical="center" wrapText="1"/>
    </xf>
    <xf numFmtId="10" fontId="6" fillId="0" borderId="22" xfId="2" applyNumberFormat="1" applyFont="1" applyBorder="1" applyAlignment="1">
      <alignment horizontal="right" vertical="center" wrapText="1"/>
    </xf>
    <xf numFmtId="4" fontId="6" fillId="0" borderId="21" xfId="4" applyNumberFormat="1" applyFont="1" applyBorder="1" applyAlignment="1">
      <alignment horizontal="right" vertical="center" wrapText="1"/>
    </xf>
    <xf numFmtId="9" fontId="6" fillId="0" borderId="20" xfId="5" applyFont="1" applyBorder="1" applyAlignment="1">
      <alignment horizontal="right" vertical="center" wrapText="1"/>
    </xf>
    <xf numFmtId="164" fontId="6" fillId="0" borderId="19" xfId="4" applyNumberFormat="1" applyFont="1" applyBorder="1"/>
    <xf numFmtId="3" fontId="6" fillId="0" borderId="10" xfId="4" applyNumberFormat="1" applyFont="1" applyBorder="1" applyAlignment="1">
      <alignment horizontal="right"/>
    </xf>
    <xf numFmtId="0" fontId="6" fillId="0" borderId="10" xfId="3" applyFont="1" applyBorder="1" applyAlignment="1">
      <alignment horizontal="right"/>
    </xf>
    <xf numFmtId="10" fontId="5" fillId="0" borderId="14" xfId="4" applyNumberFormat="1" applyFont="1" applyBorder="1" applyAlignment="1">
      <alignment horizontal="right"/>
    </xf>
    <xf numFmtId="9" fontId="6" fillId="0" borderId="10" xfId="5" applyFont="1" applyBorder="1" applyAlignment="1">
      <alignment horizontal="right" vertical="center" wrapText="1"/>
    </xf>
    <xf numFmtId="164" fontId="6" fillId="0" borderId="12" xfId="4" applyNumberFormat="1" applyFont="1" applyBorder="1" applyAlignment="1">
      <alignment horizontal="right"/>
    </xf>
    <xf numFmtId="164" fontId="6" fillId="0" borderId="9" xfId="4" applyNumberFormat="1" applyFont="1" applyBorder="1"/>
    <xf numFmtId="164" fontId="6" fillId="0" borderId="10" xfId="4" applyNumberFormat="1" applyFont="1" applyBorder="1"/>
    <xf numFmtId="10" fontId="5" fillId="0" borderId="9" xfId="4" applyNumberFormat="1" applyFont="1" applyBorder="1"/>
    <xf numFmtId="10" fontId="6" fillId="0" borderId="8" xfId="2" applyNumberFormat="1" applyFont="1" applyBorder="1" applyAlignment="1">
      <alignment horizontal="right"/>
    </xf>
    <xf numFmtId="0" fontId="6" fillId="0" borderId="12" xfId="3" applyFont="1" applyBorder="1" applyAlignment="1">
      <alignment horizontal="right"/>
    </xf>
    <xf numFmtId="164" fontId="6" fillId="0" borderId="11" xfId="4" applyNumberFormat="1" applyFont="1" applyBorder="1" applyAlignment="1">
      <alignment horizontal="right"/>
    </xf>
    <xf numFmtId="3" fontId="6" fillId="0" borderId="10" xfId="4" applyNumberFormat="1" applyFont="1" applyBorder="1"/>
    <xf numFmtId="4" fontId="6" fillId="0" borderId="9" xfId="3" applyNumberFormat="1" applyFont="1" applyBorder="1"/>
    <xf numFmtId="164" fontId="6" fillId="0" borderId="9" xfId="5" applyNumberFormat="1" applyFont="1" applyBorder="1"/>
    <xf numFmtId="164" fontId="6" fillId="0" borderId="7" xfId="4" applyNumberFormat="1" applyFont="1" applyBorder="1"/>
    <xf numFmtId="0" fontId="6" fillId="0" borderId="12" xfId="4" applyNumberFormat="1" applyFont="1" applyBorder="1" applyAlignment="1">
      <alignment horizontal="right"/>
    </xf>
    <xf numFmtId="164" fontId="6" fillId="0" borderId="10" xfId="3" applyNumberFormat="1" applyFont="1" applyBorder="1" applyAlignment="1">
      <alignment horizontal="right"/>
    </xf>
    <xf numFmtId="164" fontId="6" fillId="0" borderId="10" xfId="4" applyNumberFormat="1" applyFont="1" applyBorder="1" applyAlignment="1">
      <alignment horizontal="center"/>
    </xf>
    <xf numFmtId="164" fontId="6" fillId="0" borderId="3" xfId="4" applyNumberFormat="1" applyFont="1" applyBorder="1"/>
    <xf numFmtId="164" fontId="6" fillId="0" borderId="4" xfId="4" applyNumberFormat="1" applyFont="1" applyBorder="1"/>
    <xf numFmtId="164" fontId="6" fillId="0" borderId="17" xfId="3" applyNumberFormat="1" applyFont="1" applyBorder="1" applyAlignment="1">
      <alignment horizontal="right"/>
    </xf>
    <xf numFmtId="164" fontId="6" fillId="0" borderId="9" xfId="3" applyNumberFormat="1" applyFont="1" applyBorder="1" applyAlignment="1">
      <alignment horizontal="right"/>
    </xf>
    <xf numFmtId="0" fontId="6" fillId="0" borderId="0" xfId="6" applyFont="1"/>
    <xf numFmtId="164" fontId="6" fillId="0" borderId="11" xfId="4" applyNumberFormat="1" applyFont="1" applyBorder="1"/>
    <xf numFmtId="10" fontId="6" fillId="0" borderId="2" xfId="2" applyNumberFormat="1" applyFont="1" applyBorder="1" applyAlignment="1">
      <alignment horizontal="right"/>
    </xf>
    <xf numFmtId="164" fontId="6" fillId="0" borderId="3" xfId="5" applyNumberFormat="1" applyFont="1" applyBorder="1"/>
    <xf numFmtId="3" fontId="6" fillId="0" borderId="3" xfId="4" applyNumberFormat="1" applyFont="1" applyBorder="1" applyAlignment="1">
      <alignment horizontal="right"/>
    </xf>
    <xf numFmtId="0" fontId="6" fillId="0" borderId="8" xfId="3" applyFont="1" applyBorder="1" applyAlignment="1">
      <alignment horizontal="right"/>
    </xf>
    <xf numFmtId="164" fontId="6" fillId="0" borderId="10" xfId="4" applyNumberFormat="1" applyFont="1" applyBorder="1" applyAlignment="1">
      <alignment horizontal="right"/>
    </xf>
    <xf numFmtId="0" fontId="6" fillId="0" borderId="9" xfId="3" applyFont="1" applyBorder="1" applyAlignment="1">
      <alignment horizontal="right"/>
    </xf>
    <xf numFmtId="4" fontId="6" fillId="0" borderId="3" xfId="3" applyNumberFormat="1" applyFont="1" applyBorder="1"/>
    <xf numFmtId="0" fontId="6" fillId="0" borderId="10" xfId="4" applyNumberFormat="1" applyFont="1" applyBorder="1" applyAlignment="1">
      <alignment horizontal="right"/>
    </xf>
    <xf numFmtId="3" fontId="6" fillId="0" borderId="3" xfId="4" applyNumberFormat="1" applyFont="1" applyBorder="1" applyAlignment="1">
      <alignment horizontal="right" vertical="center" wrapText="1"/>
    </xf>
    <xf numFmtId="164" fontId="6" fillId="0" borderId="8" xfId="3" applyNumberFormat="1" applyFont="1" applyBorder="1" applyAlignment="1">
      <alignment horizontal="right"/>
    </xf>
    <xf numFmtId="10" fontId="5" fillId="0" borderId="3" xfId="4" applyNumberFormat="1" applyFont="1" applyBorder="1"/>
    <xf numFmtId="164" fontId="6" fillId="0" borderId="12" xfId="4" applyNumberFormat="1" applyFont="1" applyBorder="1"/>
    <xf numFmtId="0" fontId="6" fillId="0" borderId="6" xfId="3" applyFont="1" applyBorder="1" applyAlignment="1">
      <alignment horizontal="right"/>
    </xf>
    <xf numFmtId="164" fontId="6" fillId="0" borderId="6" xfId="4" applyNumberFormat="1" applyFont="1" applyBorder="1"/>
    <xf numFmtId="0" fontId="6" fillId="0" borderId="4" xfId="4" applyNumberFormat="1" applyFont="1" applyBorder="1" applyAlignment="1">
      <alignment horizontal="right"/>
    </xf>
    <xf numFmtId="164" fontId="6" fillId="0" borderId="3" xfId="3" applyNumberFormat="1" applyFont="1" applyBorder="1" applyAlignment="1">
      <alignment horizontal="right"/>
    </xf>
    <xf numFmtId="164" fontId="6" fillId="0" borderId="4" xfId="3" applyNumberFormat="1" applyFont="1" applyBorder="1" applyAlignment="1">
      <alignment horizontal="right"/>
    </xf>
    <xf numFmtId="0" fontId="6" fillId="0" borderId="2" xfId="3" applyFont="1" applyBorder="1" applyAlignment="1">
      <alignment horizontal="right"/>
    </xf>
    <xf numFmtId="164" fontId="6" fillId="0" borderId="2" xfId="3" applyNumberFormat="1" applyFont="1" applyBorder="1" applyAlignment="1">
      <alignment horizontal="right"/>
    </xf>
    <xf numFmtId="164" fontId="6" fillId="0" borderId="5" xfId="4" applyNumberFormat="1" applyFont="1" applyBorder="1"/>
    <xf numFmtId="3" fontId="6" fillId="0" borderId="4" xfId="4" applyNumberFormat="1" applyFont="1" applyBorder="1"/>
    <xf numFmtId="0" fontId="6" fillId="0" borderId="3" xfId="3" applyFont="1" applyBorder="1" applyAlignment="1">
      <alignment horizontal="right"/>
    </xf>
    <xf numFmtId="0" fontId="6" fillId="0" borderId="4" xfId="3" applyFont="1" applyBorder="1" applyAlignment="1">
      <alignment horizontal="right"/>
    </xf>
    <xf numFmtId="164" fontId="6" fillId="0" borderId="1" xfId="4" applyNumberFormat="1" applyFont="1" applyBorder="1"/>
    <xf numFmtId="10" fontId="0" fillId="0" borderId="0" xfId="8" applyNumberFormat="1" applyFont="1" applyBorder="1"/>
    <xf numFmtId="164" fontId="1" fillId="0" borderId="0" xfId="3" applyNumberFormat="1" applyAlignment="1">
      <alignment horizontal="right"/>
    </xf>
    <xf numFmtId="0" fontId="1" fillId="0" borderId="0" xfId="3" applyAlignment="1">
      <alignment horizontal="right"/>
    </xf>
    <xf numFmtId="9" fontId="0" fillId="0" borderId="0" xfId="8" applyFont="1" applyBorder="1"/>
    <xf numFmtId="164" fontId="0" fillId="0" borderId="0" xfId="8" applyNumberFormat="1" applyFont="1" applyBorder="1"/>
    <xf numFmtId="0" fontId="12" fillId="0" borderId="0" xfId="3" applyFont="1"/>
    <xf numFmtId="9" fontId="0" fillId="0" borderId="0" xfId="8" applyFont="1" applyFill="1" applyBorder="1"/>
    <xf numFmtId="164" fontId="0" fillId="0" borderId="0" xfId="9" applyNumberFormat="1" applyFont="1" applyBorder="1"/>
    <xf numFmtId="164" fontId="0" fillId="0" borderId="0" xfId="9" applyNumberFormat="1" applyFont="1" applyBorder="1" applyAlignment="1"/>
    <xf numFmtId="44" fontId="1" fillId="0" borderId="0" xfId="3" applyNumberFormat="1"/>
    <xf numFmtId="0" fontId="0" fillId="0" borderId="0" xfId="9" applyNumberFormat="1" applyFont="1" applyBorder="1" applyAlignment="1"/>
    <xf numFmtId="164" fontId="6" fillId="0" borderId="10" xfId="4" applyNumberFormat="1" applyFont="1" applyBorder="1" applyAlignment="1">
      <alignment horizontal="right" vertical="center" wrapText="1"/>
    </xf>
    <xf numFmtId="3" fontId="6" fillId="0" borderId="10" xfId="4" applyNumberFormat="1" applyFont="1" applyBorder="1" applyAlignment="1">
      <alignment horizontal="right" vertical="center" wrapText="1"/>
    </xf>
    <xf numFmtId="164" fontId="6" fillId="0" borderId="28" xfId="4" applyNumberFormat="1" applyFont="1" applyBorder="1" applyAlignment="1">
      <alignment horizontal="right" vertical="center" wrapText="1"/>
    </xf>
    <xf numFmtId="3" fontId="6" fillId="0" borderId="28" xfId="4" applyNumberFormat="1" applyFont="1" applyBorder="1" applyAlignment="1">
      <alignment horizontal="right" vertical="center" wrapText="1"/>
    </xf>
    <xf numFmtId="165" fontId="6" fillId="0" borderId="17" xfId="5" applyNumberFormat="1" applyFont="1" applyBorder="1" applyAlignment="1">
      <alignment horizontal="right"/>
    </xf>
    <xf numFmtId="3" fontId="6" fillId="0" borderId="23" xfId="4" applyNumberFormat="1" applyFont="1" applyBorder="1" applyAlignment="1">
      <alignment horizontal="right" vertical="center" wrapText="1"/>
    </xf>
    <xf numFmtId="165" fontId="6" fillId="0" borderId="10" xfId="5" applyNumberFormat="1" applyFont="1" applyBorder="1" applyAlignment="1">
      <alignment horizontal="right"/>
    </xf>
    <xf numFmtId="10" fontId="6" fillId="0" borderId="15" xfId="3" applyNumberFormat="1" applyFont="1" applyBorder="1" applyAlignment="1">
      <alignment horizontal="right"/>
    </xf>
    <xf numFmtId="10" fontId="6" fillId="0" borderId="8" xfId="3" applyNumberFormat="1" applyFont="1" applyBorder="1" applyAlignment="1">
      <alignment horizontal="right"/>
    </xf>
    <xf numFmtId="9" fontId="6" fillId="0" borderId="8" xfId="3" applyNumberFormat="1" applyFont="1" applyBorder="1" applyAlignment="1">
      <alignment horizontal="right"/>
    </xf>
    <xf numFmtId="10" fontId="6" fillId="0" borderId="10" xfId="3" applyNumberFormat="1" applyFont="1" applyBorder="1" applyAlignment="1">
      <alignment horizontal="right"/>
    </xf>
    <xf numFmtId="4" fontId="6" fillId="0" borderId="14" xfId="3" applyNumberFormat="1" applyFont="1" applyBorder="1" applyAlignment="1">
      <alignment horizontal="right"/>
    </xf>
    <xf numFmtId="9" fontId="6" fillId="0" borderId="10" xfId="4" applyNumberFormat="1" applyFont="1" applyBorder="1" applyAlignment="1">
      <alignment horizontal="right"/>
    </xf>
    <xf numFmtId="3" fontId="6" fillId="0" borderId="14" xfId="3" applyNumberFormat="1" applyFont="1" applyBorder="1" applyAlignment="1">
      <alignment horizontal="right"/>
    </xf>
    <xf numFmtId="10" fontId="6" fillId="0" borderId="14" xfId="3" applyNumberFormat="1" applyFont="1" applyBorder="1" applyAlignment="1">
      <alignment horizontal="right"/>
    </xf>
    <xf numFmtId="9" fontId="6" fillId="0" borderId="4" xfId="4" applyNumberFormat="1" applyFont="1" applyBorder="1" applyAlignment="1">
      <alignment horizontal="right"/>
    </xf>
    <xf numFmtId="165" fontId="6" fillId="0" borderId="4" xfId="5" applyNumberFormat="1" applyFont="1" applyBorder="1" applyAlignment="1">
      <alignment horizontal="right"/>
    </xf>
    <xf numFmtId="10" fontId="6" fillId="0" borderId="2" xfId="3" applyNumberFormat="1" applyFont="1" applyBorder="1" applyAlignment="1">
      <alignment horizontal="right"/>
    </xf>
    <xf numFmtId="9" fontId="6" fillId="0" borderId="2" xfId="3" applyNumberFormat="1" applyFont="1" applyBorder="1" applyAlignment="1">
      <alignment horizontal="right"/>
    </xf>
    <xf numFmtId="0" fontId="5" fillId="0" borderId="0" xfId="4" applyNumberFormat="1" applyFont="1" applyAlignment="1">
      <alignment horizontal="center" vertical="center"/>
    </xf>
    <xf numFmtId="164" fontId="5" fillId="0" borderId="0" xfId="5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3" fontId="5" fillId="0" borderId="0" xfId="3" applyNumberFormat="1" applyFont="1" applyAlignment="1">
      <alignment horizontal="center" vertical="center"/>
    </xf>
    <xf numFmtId="165" fontId="5" fillId="0" borderId="0" xfId="3" applyNumberFormat="1" applyFont="1" applyAlignment="1">
      <alignment horizontal="center" vertical="center"/>
    </xf>
    <xf numFmtId="10" fontId="5" fillId="0" borderId="0" xfId="4" applyNumberFormat="1" applyFont="1" applyAlignment="1">
      <alignment horizontal="center" vertical="center"/>
    </xf>
    <xf numFmtId="9" fontId="5" fillId="0" borderId="0" xfId="4" applyNumberFormat="1" applyFont="1" applyAlignment="1">
      <alignment horizontal="center" vertical="center"/>
    </xf>
    <xf numFmtId="164" fontId="7" fillId="0" borderId="0" xfId="1" applyNumberFormat="1"/>
    <xf numFmtId="164" fontId="6" fillId="0" borderId="3" xfId="3" applyNumberFormat="1" applyFont="1" applyBorder="1"/>
    <xf numFmtId="0" fontId="4" fillId="0" borderId="0" xfId="3" applyFont="1" applyAlignment="1">
      <alignment horizontal="left"/>
    </xf>
    <xf numFmtId="0" fontId="2" fillId="0" borderId="0" xfId="3" applyFont="1"/>
    <xf numFmtId="0" fontId="2" fillId="0" borderId="0" xfId="3" applyFont="1" applyAlignment="1">
      <alignment horizontal="left"/>
    </xf>
    <xf numFmtId="164" fontId="8" fillId="2" borderId="51" xfId="3" applyNumberFormat="1" applyFont="1" applyFill="1" applyBorder="1" applyAlignment="1">
      <alignment horizontal="center" vertical="center" wrapText="1"/>
    </xf>
    <xf numFmtId="0" fontId="0" fillId="0" borderId="39" xfId="0" applyBorder="1"/>
    <xf numFmtId="164" fontId="8" fillId="2" borderId="50" xfId="3" applyNumberFormat="1" applyFont="1" applyFill="1" applyBorder="1" applyAlignment="1">
      <alignment horizontal="center" vertical="center" wrapText="1"/>
    </xf>
    <xf numFmtId="0" fontId="0" fillId="0" borderId="44" xfId="0" applyBorder="1"/>
    <xf numFmtId="9" fontId="8" fillId="2" borderId="49" xfId="3" applyNumberFormat="1" applyFont="1" applyFill="1" applyBorder="1" applyAlignment="1">
      <alignment horizontal="center" vertical="center" wrapText="1"/>
    </xf>
    <xf numFmtId="0" fontId="0" fillId="0" borderId="40" xfId="0" applyBorder="1"/>
    <xf numFmtId="164" fontId="8" fillId="2" borderId="49" xfId="3" applyNumberFormat="1" applyFont="1" applyFill="1" applyBorder="1" applyAlignment="1">
      <alignment horizontal="center" vertical="center" wrapText="1"/>
    </xf>
    <xf numFmtId="43" fontId="8" fillId="2" borderId="49" xfId="3" applyNumberFormat="1" applyFont="1" applyFill="1" applyBorder="1" applyAlignment="1">
      <alignment horizontal="center" vertical="center" wrapText="1"/>
    </xf>
    <xf numFmtId="164" fontId="8" fillId="2" borderId="49" xfId="6" applyNumberFormat="1" applyFont="1" applyFill="1" applyBorder="1" applyAlignment="1">
      <alignment horizontal="center" vertical="center" wrapText="1"/>
    </xf>
    <xf numFmtId="9" fontId="8" fillId="2" borderId="49" xfId="6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horizontal="left" vertical="top"/>
    </xf>
    <xf numFmtId="0" fontId="1" fillId="0" borderId="48" xfId="3" applyBorder="1" applyAlignment="1">
      <alignment horizontal="left"/>
    </xf>
    <xf numFmtId="0" fontId="0" fillId="0" borderId="47" xfId="0" applyBorder="1"/>
    <xf numFmtId="164" fontId="8" fillId="2" borderId="52" xfId="3" applyNumberFormat="1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45" xfId="0" applyBorder="1"/>
    <xf numFmtId="0" fontId="13" fillId="0" borderId="0" xfId="3" applyFont="1" applyAlignment="1">
      <alignment horizontal="left" vertical="center"/>
    </xf>
    <xf numFmtId="9" fontId="6" fillId="0" borderId="15" xfId="3" applyNumberFormat="1" applyFont="1" applyBorder="1" applyAlignment="1">
      <alignment horizontal="right" vertical="center" wrapText="1"/>
    </xf>
    <xf numFmtId="9" fontId="6" fillId="0" borderId="2" xfId="3" applyNumberFormat="1" applyFont="1" applyBorder="1" applyAlignment="1">
      <alignment horizontal="right" vertical="center" wrapText="1"/>
    </xf>
    <xf numFmtId="9" fontId="7" fillId="0" borderId="54" xfId="2" applyBorder="1"/>
    <xf numFmtId="9" fontId="7" fillId="0" borderId="53" xfId="2" applyBorder="1"/>
  </cellXfs>
  <cellStyles count="10">
    <cellStyle name="Comma" xfId="1" builtinId="3"/>
    <cellStyle name="Comma 2" xfId="4" xr:uid="{00000000-0005-0000-0000-000004000000}"/>
    <cellStyle name="Comma 2 2" xfId="7" xr:uid="{00000000-0005-0000-0000-000007000000}"/>
    <cellStyle name="Comma 3" xfId="9" xr:uid="{1A43C860-C7D8-C249-B206-AE9B2FFDF122}"/>
    <cellStyle name="Normal" xfId="0" builtinId="0"/>
    <cellStyle name="Normal 2" xfId="6" xr:uid="{00000000-0005-0000-0000-000006000000}"/>
    <cellStyle name="Normal 3" xfId="3" xr:uid="{00000000-0005-0000-0000-000003000000}"/>
    <cellStyle name="Percent" xfId="2" builtinId="5"/>
    <cellStyle name="Percent 2" xfId="5" xr:uid="{00000000-0005-0000-0000-000005000000}"/>
    <cellStyle name="Percent 3" xfId="8" xr:uid="{6BD63B70-8D8D-0F41-ADF0-E36E9690A4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China nominal GDP, Public Debt and Private Debt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0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in billion yuan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'Debt Chart'!$B$4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'Debt Chart'!$A$5:$A$43</c:f>
              <c:numCache>
                <c:formatCode>General</c:formatCode>
                <c:ptCount val="39"/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'Debt Chart'!$B$5:$B$43</c:f>
              <c:numCache>
                <c:formatCode>_(* #,##0_);_(* \(#,##0\);_(* "-"??_);_(@_)</c:formatCode>
                <c:ptCount val="39"/>
                <c:pt idx="1">
                  <c:v>727.85023067999998</c:v>
                </c:pt>
                <c:pt idx="2">
                  <c:v>909.89480271000002</c:v>
                </c:pt>
                <c:pt idx="3">
                  <c:v>1037.6154453700001</c:v>
                </c:pt>
                <c:pt idx="4">
                  <c:v>1217.4594674499999</c:v>
                </c:pt>
                <c:pt idx="5">
                  <c:v>1518.03864767</c:v>
                </c:pt>
                <c:pt idx="6">
                  <c:v>1717.97417348</c:v>
                </c:pt>
                <c:pt idx="7">
                  <c:v>1887.28688272</c:v>
                </c:pt>
                <c:pt idx="8">
                  <c:v>2200.5628458000001</c:v>
                </c:pt>
                <c:pt idx="9">
                  <c:v>2719.4530899699998</c:v>
                </c:pt>
                <c:pt idx="10">
                  <c:v>3567.32303581</c:v>
                </c:pt>
                <c:pt idx="11">
                  <c:v>4863.7450333799998</c:v>
                </c:pt>
                <c:pt idx="12">
                  <c:v>6133.9891336700002</c:v>
                </c:pt>
                <c:pt idx="13">
                  <c:v>7181.3629586699999</c:v>
                </c:pt>
                <c:pt idx="14">
                  <c:v>7971.5044491799999</c:v>
                </c:pt>
                <c:pt idx="15">
                  <c:v>8519.5507089599996</c:v>
                </c:pt>
                <c:pt idx="16">
                  <c:v>9056.4375776500001</c:v>
                </c:pt>
                <c:pt idx="17">
                  <c:v>10028.013925339999</c:v>
                </c:pt>
                <c:pt idx="18">
                  <c:v>11086.31230462</c:v>
                </c:pt>
                <c:pt idx="19">
                  <c:v>12171.74247483</c:v>
                </c:pt>
                <c:pt idx="20">
                  <c:v>13742.20349179</c:v>
                </c:pt>
                <c:pt idx="21">
                  <c:v>16184.016090679999</c:v>
                </c:pt>
                <c:pt idx="22">
                  <c:v>18731.890311769999</c:v>
                </c:pt>
                <c:pt idx="23">
                  <c:v>21943.84748167</c:v>
                </c:pt>
                <c:pt idx="24">
                  <c:v>27009.232371810001</c:v>
                </c:pt>
                <c:pt idx="25">
                  <c:v>31924.461277850001</c:v>
                </c:pt>
                <c:pt idx="26">
                  <c:v>34851.774373480002</c:v>
                </c:pt>
                <c:pt idx="27">
                  <c:v>41211.925579609997</c:v>
                </c:pt>
                <c:pt idx="28">
                  <c:v>48794.018052539999</c:v>
                </c:pt>
                <c:pt idx="29">
                  <c:v>53857.995346900003</c:v>
                </c:pt>
                <c:pt idx="30">
                  <c:v>59296.322954900003</c:v>
                </c:pt>
                <c:pt idx="31">
                  <c:v>64356.31045438</c:v>
                </c:pt>
                <c:pt idx="32">
                  <c:v>68885.821804930005</c:v>
                </c:pt>
                <c:pt idx="33">
                  <c:v>74639.505948349994</c:v>
                </c:pt>
                <c:pt idx="34">
                  <c:v>83203.594855989999</c:v>
                </c:pt>
                <c:pt idx="35">
                  <c:v>91928.112906659997</c:v>
                </c:pt>
                <c:pt idx="36">
                  <c:v>98651.520229190006</c:v>
                </c:pt>
                <c:pt idx="37">
                  <c:v>101356.70022307</c:v>
                </c:pt>
                <c:pt idx="38">
                  <c:v>114923.7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58-864B-B2DD-9BF1EE8B6FBD}"/>
            </c:ext>
          </c:extLst>
        </c:ser>
        <c:ser>
          <c:idx val="1"/>
          <c:order val="1"/>
          <c:tx>
            <c:strRef>
              <c:f>'Debt Chart'!$C$4</c:f>
              <c:strCache>
                <c:ptCount val="1"/>
                <c:pt idx="0">
                  <c:v>Public Debt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'Debt Chart'!$A$5:$A$43</c:f>
              <c:numCache>
                <c:formatCode>General</c:formatCode>
                <c:ptCount val="39"/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'Debt Chart'!$C$5:$C$43</c:f>
              <c:numCache>
                <c:formatCode>_(* #,##0_);_(* \(#,##0\);_(* "-"??_);_(@_)</c:formatCode>
                <c:ptCount val="39"/>
                <c:pt idx="1">
                  <c:v>7</c:v>
                </c:pt>
                <c:pt idx="2">
                  <c:v>30</c:v>
                </c:pt>
                <c:pt idx="3">
                  <c:v>33</c:v>
                </c:pt>
                <c:pt idx="4">
                  <c:v>43</c:v>
                </c:pt>
                <c:pt idx="5">
                  <c:v>67</c:v>
                </c:pt>
                <c:pt idx="6">
                  <c:v>110</c:v>
                </c:pt>
                <c:pt idx="7">
                  <c:v>129</c:v>
                </c:pt>
                <c:pt idx="8">
                  <c:v>161</c:v>
                </c:pt>
                <c:pt idx="9">
                  <c:v>134</c:v>
                </c:pt>
                <c:pt idx="10">
                  <c:v>237</c:v>
                </c:pt>
                <c:pt idx="11">
                  <c:v>295</c:v>
                </c:pt>
                <c:pt idx="12">
                  <c:v>1319.8430000000001</c:v>
                </c:pt>
                <c:pt idx="13">
                  <c:v>1538.63662552707</c:v>
                </c:pt>
                <c:pt idx="14">
                  <c:v>1642.5279640399399</c:v>
                </c:pt>
                <c:pt idx="15">
                  <c:v>1760.51750671533</c:v>
                </c:pt>
                <c:pt idx="16">
                  <c:v>1980.00495642958</c:v>
                </c:pt>
                <c:pt idx="17">
                  <c:v>2305.1101949819299</c:v>
                </c:pt>
                <c:pt idx="18">
                  <c:v>2724.4191197649802</c:v>
                </c:pt>
                <c:pt idx="19">
                  <c:v>3154.3735431924201</c:v>
                </c:pt>
                <c:pt idx="20">
                  <c:v>3682.9545905556702</c:v>
                </c:pt>
                <c:pt idx="21">
                  <c:v>4271.48392326872</c:v>
                </c:pt>
                <c:pt idx="22">
                  <c:v>4928.6713878116898</c:v>
                </c:pt>
                <c:pt idx="23">
                  <c:v>5610.5852834544003</c:v>
                </c:pt>
                <c:pt idx="24">
                  <c:v>7877.0644818462797</c:v>
                </c:pt>
                <c:pt idx="25">
                  <c:v>8670.2998265340993</c:v>
                </c:pt>
                <c:pt idx="26">
                  <c:v>12047.220804340899</c:v>
                </c:pt>
                <c:pt idx="27">
                  <c:v>13980.8513101592</c:v>
                </c:pt>
                <c:pt idx="28">
                  <c:v>16478.523284302599</c:v>
                </c:pt>
                <c:pt idx="29">
                  <c:v>18523.413920119401</c:v>
                </c:pt>
                <c:pt idx="30">
                  <c:v>21960.5623787566</c:v>
                </c:pt>
                <c:pt idx="31">
                  <c:v>25722.728907882502</c:v>
                </c:pt>
                <c:pt idx="32">
                  <c:v>28579.917197386501</c:v>
                </c:pt>
                <c:pt idx="33">
                  <c:v>36004.601371308301</c:v>
                </c:pt>
                <c:pt idx="34">
                  <c:v>43043.534118362797</c:v>
                </c:pt>
                <c:pt idx="35">
                  <c:v>49498.412372366402</c:v>
                </c:pt>
                <c:pt idx="36">
                  <c:v>56472.419941893997</c:v>
                </c:pt>
                <c:pt idx="37">
                  <c:v>68985.936270079401</c:v>
                </c:pt>
                <c:pt idx="38">
                  <c:v>82147.580981682593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58-864B-B2DD-9BF1EE8B6FBD}"/>
            </c:ext>
          </c:extLst>
        </c:ser>
        <c:ser>
          <c:idx val="2"/>
          <c:order val="2"/>
          <c:tx>
            <c:strRef>
              <c:f>'Debt Chart'!$D$4</c:f>
              <c:strCache>
                <c:ptCount val="1"/>
                <c:pt idx="0">
                  <c:v>Private Debt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'Debt Chart'!$A$5:$A$43</c:f>
              <c:numCache>
                <c:formatCode>General</c:formatCode>
                <c:ptCount val="39"/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'Debt Chart'!$D$5:$D$43</c:f>
              <c:numCache>
                <c:formatCode>General</c:formatCode>
                <c:ptCount val="39"/>
                <c:pt idx="2" formatCode="_(* #,##0_);_(* \(#,##0\);_(* &quot;-&quot;??_);_(@_)">
                  <c:v>608.09500000000003</c:v>
                </c:pt>
                <c:pt idx="3" formatCode="_(* #,##0_);_(* \(#,##0\);_(* &quot;-&quot;??_);_(@_)">
                  <c:v>796.27</c:v>
                </c:pt>
                <c:pt idx="4" formatCode="_(* #,##0_);_(* \(#,##0\);_(* &quot;-&quot;??_);_(@_)">
                  <c:v>948.69299999999998</c:v>
                </c:pt>
                <c:pt idx="5" formatCode="_(* #,##0_);_(* \(#,##0\);_(* &quot;-&quot;??_);_(@_)">
                  <c:v>1123.354</c:v>
                </c:pt>
                <c:pt idx="6" formatCode="_(* #,##0_);_(* \(#,##0\);_(* &quot;-&quot;??_);_(@_)">
                  <c:v>1335.8130000000001</c:v>
                </c:pt>
                <c:pt idx="7" formatCode="_(* #,##0_);_(* \(#,##0\);_(* &quot;-&quot;??_);_(@_)">
                  <c:v>1639.1379999999999</c:v>
                </c:pt>
                <c:pt idx="8" formatCode="_(* #,##0_);_(* \(#,##0\);_(* &quot;-&quot;??_);_(@_)">
                  <c:v>1943.1959999999999</c:v>
                </c:pt>
                <c:pt idx="9" formatCode="_(* #,##0_);_(* \(#,##0\);_(* &quot;-&quot;??_);_(@_)">
                  <c:v>2353.5540000000001</c:v>
                </c:pt>
                <c:pt idx="10" formatCode="_(* #,##0_);_(* \(#,##0\);_(* &quot;-&quot;??_);_(@_)">
                  <c:v>3391.6410000000001</c:v>
                </c:pt>
                <c:pt idx="11" formatCode="_(* #,##0_);_(* \(#,##0\);_(* &quot;-&quot;??_);_(@_)">
                  <c:v>4256.6760000000004</c:v>
                </c:pt>
                <c:pt idx="12" formatCode="_(* #,##0_);_(* \(#,##0\);_(* &quot;-&quot;??_);_(@_)">
                  <c:v>5318.8220000000001</c:v>
                </c:pt>
                <c:pt idx="13" formatCode="_(* #,##0_);_(* \(#,##0\);_(* &quot;-&quot;??_);_(@_)">
                  <c:v>6454.4120000000003</c:v>
                </c:pt>
                <c:pt idx="14" formatCode="_(* #,##0_);_(* \(#,##0\);_(* &quot;-&quot;??_);_(@_)">
                  <c:v>7833.0129999999999</c:v>
                </c:pt>
                <c:pt idx="15" formatCode="_(* #,##0_);_(* \(#,##0\);_(* &quot;-&quot;??_);_(@_)">
                  <c:v>9003.6200000000008</c:v>
                </c:pt>
                <c:pt idx="16" formatCode="_(* #,##0_);_(* \(#,##0\);_(* &quot;-&quot;??_);_(@_)">
                  <c:v>10073.721</c:v>
                </c:pt>
                <c:pt idx="17" formatCode="_(* #,##0_);_(* \(#,##0\);_(* &quot;-&quot;??_);_(@_)">
                  <c:v>11189.316000000001</c:v>
                </c:pt>
                <c:pt idx="18" formatCode="_(* #,##0_);_(* \(#,##0\);_(* &quot;-&quot;??_);_(@_)">
                  <c:v>11498.324000000001</c:v>
                </c:pt>
                <c:pt idx="19" formatCode="_(* #,##0_);_(* \(#,##0\);_(* &quot;-&quot;??_);_(@_)">
                  <c:v>14411.832</c:v>
                </c:pt>
                <c:pt idx="20" formatCode="_(* #,##0_);_(* \(#,##0\);_(* &quot;-&quot;??_);_(@_)">
                  <c:v>17527.491999999998</c:v>
                </c:pt>
                <c:pt idx="21" formatCode="_(* #,##0_);_(* \(#,##0\);_(* &quot;-&quot;??_);_(@_)">
                  <c:v>19946.379000000001</c:v>
                </c:pt>
                <c:pt idx="22" formatCode="_(* #,##0_);_(* \(#,##0\);_(* &quot;-&quot;??_);_(@_)">
                  <c:v>21723.531999999999</c:v>
                </c:pt>
                <c:pt idx="23" formatCode="_(* #,##0_);_(* \(#,##0\);_(* &quot;-&quot;??_);_(@_)">
                  <c:v>25056.134999999998</c:v>
                </c:pt>
                <c:pt idx="24" formatCode="_(* #,##0_);_(* \(#,##0\);_(* &quot;-&quot;??_);_(@_)">
                  <c:v>30450.141</c:v>
                </c:pt>
                <c:pt idx="25" formatCode="_(* #,##0_);_(* \(#,##0\);_(* &quot;-&quot;??_);_(@_)">
                  <c:v>35624.464999999997</c:v>
                </c:pt>
                <c:pt idx="26" formatCode="_(* #,##0_);_(* \(#,##0\);_(* &quot;-&quot;??_);_(@_)">
                  <c:v>48765.294999999998</c:v>
                </c:pt>
                <c:pt idx="27" formatCode="_(* #,##0_);_(* \(#,##0\);_(* &quot;-&quot;??_);_(@_)">
                  <c:v>59593.023999999998</c:v>
                </c:pt>
                <c:pt idx="28" formatCode="_(* #,##0_);_(* \(#,##0\);_(* &quot;-&quot;??_);_(@_)">
                  <c:v>70486.008999999991</c:v>
                </c:pt>
                <c:pt idx="29" formatCode="_(* #,##0_);_(* \(#,##0\);_(* &quot;-&quot;??_);_(@_)">
                  <c:v>84583.463000000003</c:v>
                </c:pt>
                <c:pt idx="30" formatCode="_(* #,##0_);_(* \(#,##0\);_(* &quot;-&quot;??_);_(@_)">
                  <c:v>101064.00199999999</c:v>
                </c:pt>
                <c:pt idx="31" formatCode="_(* #,##0_);_(* \(#,##0\);_(* &quot;-&quot;??_);_(@_)">
                  <c:v>116601.753</c:v>
                </c:pt>
                <c:pt idx="32" formatCode="_(* #,##0_);_(* \(#,##0\);_(* &quot;-&quot;??_);_(@_)">
                  <c:v>135758.78599999999</c:v>
                </c:pt>
                <c:pt idx="33" formatCode="_(* #,##0_);_(* \(#,##0\);_(* &quot;-&quot;??_);_(@_)">
                  <c:v>151779.965</c:v>
                </c:pt>
                <c:pt idx="34" formatCode="_(* #,##0_);_(* \(#,##0\);_(* &quot;-&quot;??_);_(@_)">
                  <c:v>169867.14</c:v>
                </c:pt>
                <c:pt idx="35" formatCode="_(* #,##0_);_(* \(#,##0\);_(* &quot;-&quot;??_);_(@_)">
                  <c:v>184097.55499999999</c:v>
                </c:pt>
                <c:pt idx="36" formatCode="_(* #,##0_);_(* \(#,##0\);_(* &quot;-&quot;??_);_(@_)">
                  <c:v>202440.93599999999</c:v>
                </c:pt>
                <c:pt idx="37" formatCode="_(* #,##0_);_(* \(#,##0\);_(* &quot;-&quot;??_);_(@_)">
                  <c:v>224901.397</c:v>
                </c:pt>
                <c:pt idx="38" formatCode="_(* #,##0_);_(* \(#,##0\);_(* &quot;-&quot;??_);_(@_)">
                  <c:v>244811.079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58-864B-B2DD-9BF1EE8B6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225343"/>
        <c:axId val="1"/>
      </c:lineChart>
      <c:catAx>
        <c:axId val="6022534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25343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China Public and Private Debt to GDP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'Debt Chart'!$G$4</c:f>
              <c:strCache>
                <c:ptCount val="1"/>
                <c:pt idx="0">
                  <c:v>Public Debt to GDP</c:v>
                </c:pt>
              </c:strCache>
            </c:strRef>
          </c:tx>
          <c:invertIfNegative val="0"/>
          <c:cat>
            <c:numRef>
              <c:f>'Debt Chart'!$F$5:$F$43</c:f>
              <c:numCache>
                <c:formatCode>General</c:formatCode>
                <c:ptCount val="39"/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'Debt Chart'!$G$5:$G$43</c:f>
              <c:numCache>
                <c:formatCode>0%</c:formatCode>
                <c:ptCount val="39"/>
                <c:pt idx="1">
                  <c:v>9.6173631675024584E-3</c:v>
                </c:pt>
                <c:pt idx="2">
                  <c:v>3.2970844443389512E-2</c:v>
                </c:pt>
                <c:pt idx="3">
                  <c:v>3.1803690034926793E-2</c:v>
                </c:pt>
                <c:pt idx="4">
                  <c:v>3.5319450995822149E-2</c:v>
                </c:pt>
                <c:pt idx="5">
                  <c:v>4.4135898715646431E-2</c:v>
                </c:pt>
                <c:pt idx="6">
                  <c:v>6.4028902004492544E-2</c:v>
                </c:pt>
                <c:pt idx="7">
                  <c:v>6.8352088482744239E-2</c:v>
                </c:pt>
                <c:pt idx="8">
                  <c:v>7.3163100207424211E-2</c:v>
                </c:pt>
                <c:pt idx="9">
                  <c:v>4.9274613522191056E-2</c:v>
                </c:pt>
                <c:pt idx="10">
                  <c:v>6.643637192957115E-2</c:v>
                </c:pt>
                <c:pt idx="11">
                  <c:v>6.0652850421929576E-2</c:v>
                </c:pt>
                <c:pt idx="12">
                  <c:v>0.21516878677780288</c:v>
                </c:pt>
                <c:pt idx="13">
                  <c:v>0.21425412339999983</c:v>
                </c:pt>
                <c:pt idx="14">
                  <c:v>0.20604993379999942</c:v>
                </c:pt>
                <c:pt idx="15">
                  <c:v>0.20664440729999953</c:v>
                </c:pt>
                <c:pt idx="16">
                  <c:v>0.21862955930000011</c:v>
                </c:pt>
                <c:pt idx="17">
                  <c:v>0.22986707160000033</c:v>
                </c:pt>
                <c:pt idx="18">
                  <c:v>0.24574619990000038</c:v>
                </c:pt>
                <c:pt idx="19">
                  <c:v>0.25915546190000022</c:v>
                </c:pt>
                <c:pt idx="20">
                  <c:v>0.2680032057999997</c:v>
                </c:pt>
                <c:pt idx="21">
                  <c:v>0.26393225880000015</c:v>
                </c:pt>
                <c:pt idx="22">
                  <c:v>0.26311660519999991</c:v>
                </c:pt>
                <c:pt idx="23">
                  <c:v>0.25567919610000023</c:v>
                </c:pt>
                <c:pt idx="24">
                  <c:v>0.29164340450000004</c:v>
                </c:pt>
                <c:pt idx="25">
                  <c:v>0.27158797609999991</c:v>
                </c:pt>
                <c:pt idx="26">
                  <c:v>0.34567022829999933</c:v>
                </c:pt>
                <c:pt idx="27">
                  <c:v>0.3392428554000001</c:v>
                </c:pt>
                <c:pt idx="28">
                  <c:v>0.33771605500000018</c:v>
                </c:pt>
                <c:pt idx="29">
                  <c:v>0.3439306234999997</c:v>
                </c:pt>
                <c:pt idx="30">
                  <c:v>0.37035285299999987</c:v>
                </c:pt>
                <c:pt idx="31">
                  <c:v>0.39969241129999938</c:v>
                </c:pt>
                <c:pt idx="32">
                  <c:v>0.41488823750000031</c:v>
                </c:pt>
                <c:pt idx="33">
                  <c:v>0.48237995300000014</c:v>
                </c:pt>
                <c:pt idx="34">
                  <c:v>0.51732781729999977</c:v>
                </c:pt>
                <c:pt idx="35">
                  <c:v>0.53844695390000052</c:v>
                </c:pt>
                <c:pt idx="36">
                  <c:v>0.57244348399999989</c:v>
                </c:pt>
                <c:pt idx="37">
                  <c:v>0.68062531750000055</c:v>
                </c:pt>
                <c:pt idx="38">
                  <c:v>0.71480104610000017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4-F14A-9D49-28D24DB9DD1E}"/>
            </c:ext>
          </c:extLst>
        </c:ser>
        <c:ser>
          <c:idx val="1"/>
          <c:order val="1"/>
          <c:tx>
            <c:strRef>
              <c:f>'Debt Chart'!$H$4</c:f>
              <c:strCache>
                <c:ptCount val="1"/>
                <c:pt idx="0">
                  <c:v>Private Debt to GDP</c:v>
                </c:pt>
              </c:strCache>
            </c:strRef>
          </c:tx>
          <c:spPr>
            <a:solidFill>
              <a:srgbClr val="C0504D"/>
            </a:solidFill>
            <a:ln>
              <a:solidFill>
                <a:srgbClr val="FF0000"/>
              </a:solidFill>
            </a:ln>
          </c:spPr>
          <c:invertIfNegative val="0"/>
          <c:cat>
            <c:numRef>
              <c:f>'Debt Chart'!$F$5:$F$43</c:f>
              <c:numCache>
                <c:formatCode>General</c:formatCode>
                <c:ptCount val="39"/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</c:numCache>
            </c:numRef>
          </c:cat>
          <c:val>
            <c:numRef>
              <c:f>'Debt Chart'!$H$5:$H$43</c:f>
              <c:numCache>
                <c:formatCode>0%</c:formatCode>
                <c:ptCount val="39"/>
                <c:pt idx="2">
                  <c:v>0.66831352172676484</c:v>
                </c:pt>
                <c:pt idx="3">
                  <c:v>0.76740376557912604</c:v>
                </c:pt>
                <c:pt idx="4">
                  <c:v>0.77923990519952324</c:v>
                </c:pt>
                <c:pt idx="5">
                  <c:v>0.74000355769875048</c:v>
                </c:pt>
                <c:pt idx="6">
                  <c:v>0.77755126975752009</c:v>
                </c:pt>
                <c:pt idx="7">
                  <c:v>0.86851554737541414</c:v>
                </c:pt>
                <c:pt idx="8">
                  <c:v>0.88304499174326645</c:v>
                </c:pt>
                <c:pt idx="9">
                  <c:v>0.86545122204184211</c:v>
                </c:pt>
                <c:pt idx="10">
                  <c:v>0.95075241741596039</c:v>
                </c:pt>
                <c:pt idx="11">
                  <c:v>0.8751848566868391</c:v>
                </c:pt>
                <c:pt idx="12">
                  <c:v>0.867106524660196</c:v>
                </c:pt>
                <c:pt idx="13">
                  <c:v>0.89877256408654882</c:v>
                </c:pt>
                <c:pt idx="14">
                  <c:v>0.98262668608379866</c:v>
                </c:pt>
                <c:pt idx="15">
                  <c:v>1.0568186407448583</c:v>
                </c:pt>
                <c:pt idx="16">
                  <c:v>1.1123271058435285</c:v>
                </c:pt>
                <c:pt idx="17">
                  <c:v>1.1158057899905267</c:v>
                </c:pt>
                <c:pt idx="18">
                  <c:v>1.0371639986371575</c:v>
                </c:pt>
                <c:pt idx="19">
                  <c:v>1.184040167609715</c:v>
                </c:pt>
                <c:pt idx="20">
                  <c:v>1.2754498949510857</c:v>
                </c:pt>
                <c:pt idx="21">
                  <c:v>1.2324739970745988</c:v>
                </c:pt>
                <c:pt idx="22">
                  <c:v>1.1597084778117792</c:v>
                </c:pt>
                <c:pt idx="23">
                  <c:v>1.1418296185721184</c:v>
                </c:pt>
                <c:pt idx="24">
                  <c:v>1.1273974980414969</c:v>
                </c:pt>
                <c:pt idx="25">
                  <c:v>1.1158987050696811</c:v>
                </c:pt>
                <c:pt idx="26">
                  <c:v>1.399219864028137</c:v>
                </c:pt>
                <c:pt idx="27">
                  <c:v>1.4460140641786519</c:v>
                </c:pt>
                <c:pt idx="28">
                  <c:v>1.4445625060863543</c:v>
                </c:pt>
                <c:pt idx="29">
                  <c:v>1.5704903692608105</c:v>
                </c:pt>
                <c:pt idx="30">
                  <c:v>1.7043890238669257</c:v>
                </c:pt>
                <c:pt idx="31">
                  <c:v>1.8118153787367133</c:v>
                </c:pt>
                <c:pt idx="32">
                  <c:v>1.9707797982644382</c:v>
                </c:pt>
                <c:pt idx="33">
                  <c:v>2.0335070961620598</c:v>
                </c:pt>
                <c:pt idx="34">
                  <c:v>2.0415841442188714</c:v>
                </c:pt>
                <c:pt idx="35">
                  <c:v>2.002625194611849</c:v>
                </c:pt>
                <c:pt idx="36">
                  <c:v>2.0520812606808638</c:v>
                </c:pt>
                <c:pt idx="37">
                  <c:v>2.2189100129051926</c:v>
                </c:pt>
                <c:pt idx="38">
                  <c:v>2.1302053362361288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4-F14A-9D49-28D24DB9D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51439"/>
        <c:axId val="1"/>
      </c:barChart>
      <c:catAx>
        <c:axId val="96351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351439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Contact@tychosgroup.or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</xdr:colOff>
      <xdr:row>1</xdr:row>
      <xdr:rowOff>241300</xdr:rowOff>
    </xdr:from>
    <xdr:ext cx="1824670" cy="30777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393700"/>
          <a:ext cx="1824670" cy="307776"/>
        </a:xfrm>
        <a:prstGeom prst="rect">
          <a:avLst/>
        </a:prstGeom>
        <a:ln>
          <a:prstDash val="solid"/>
        </a:ln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3</xdr:col>
      <xdr:colOff>203200</xdr:colOff>
      <xdr:row>1</xdr:row>
      <xdr:rowOff>88900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2A0609D-F994-D548-82FB-5A87A493D5A3}"/>
            </a:ext>
          </a:extLst>
        </xdr:cNvPr>
        <xdr:cNvSpPr/>
      </xdr:nvSpPr>
      <xdr:spPr>
        <a:xfrm>
          <a:off x="0" y="0"/>
          <a:ext cx="2921000" cy="2794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Proprietary. ©TYCHOS 2023</a:t>
          </a:r>
        </a:p>
      </xdr:txBody>
    </xdr:sp>
    <xdr:clientData/>
  </xdr:twoCellAnchor>
  <xdr:twoCellAnchor>
    <xdr:from>
      <xdr:col>0</xdr:col>
      <xdr:colOff>0</xdr:colOff>
      <xdr:row>1</xdr:row>
      <xdr:rowOff>38100</xdr:rowOff>
    </xdr:from>
    <xdr:to>
      <xdr:col>5</xdr:col>
      <xdr:colOff>76200</xdr:colOff>
      <xdr:row>1</xdr:row>
      <xdr:rowOff>342900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FCF43D8-A906-E148-B65F-2286C44E1FAF}"/>
            </a:ext>
          </a:extLst>
        </xdr:cNvPr>
        <xdr:cNvSpPr/>
      </xdr:nvSpPr>
      <xdr:spPr>
        <a:xfrm>
          <a:off x="0" y="228600"/>
          <a:ext cx="4584700" cy="3048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400" b="1">
              <a:solidFill>
                <a:srgbClr val="2B4154"/>
              </a:solidFill>
            </a:rPr>
            <a:t>Summary of China</a:t>
          </a:r>
          <a:r>
            <a:rPr lang="en-US" sz="1400" b="1" baseline="0">
              <a:solidFill>
                <a:srgbClr val="2B4154"/>
              </a:solidFill>
            </a:rPr>
            <a:t> </a:t>
          </a:r>
          <a:r>
            <a:rPr lang="en-US" sz="1400" b="1">
              <a:solidFill>
                <a:srgbClr val="2B4154"/>
              </a:solidFill>
            </a:rPr>
            <a:t>Debt</a:t>
          </a:r>
        </a:p>
      </xdr:txBody>
    </xdr:sp>
    <xdr:clientData/>
  </xdr:twoCellAnchor>
  <xdr:oneCellAnchor>
    <xdr:from>
      <xdr:col>0</xdr:col>
      <xdr:colOff>25400</xdr:colOff>
      <xdr:row>1</xdr:row>
      <xdr:rowOff>241300</xdr:rowOff>
    </xdr:from>
    <xdr:ext cx="1824670" cy="307776"/>
    <xdr:pic>
      <xdr:nvPicPr>
        <xdr:cNvPr id="5" name="Picture 4">
          <a:extLst>
            <a:ext uri="{FF2B5EF4-FFF2-40B4-BE49-F238E27FC236}">
              <a16:creationId xmlns:a16="http://schemas.microsoft.com/office/drawing/2014/main" id="{AFE781A5-7717-D943-B6A9-05D3AE6C6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00" y="431800"/>
          <a:ext cx="1824670" cy="307776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1</xdr:row>
      <xdr:rowOff>469900</xdr:rowOff>
    </xdr:from>
    <xdr:to>
      <xdr:col>7</xdr:col>
      <xdr:colOff>101600</xdr:colOff>
      <xdr:row>1</xdr:row>
      <xdr:rowOff>596900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7B13C96-C760-7B47-ACE1-6AB1D9F217B0}"/>
            </a:ext>
          </a:extLst>
        </xdr:cNvPr>
        <xdr:cNvSpPr/>
      </xdr:nvSpPr>
      <xdr:spPr>
        <a:xfrm>
          <a:off x="0" y="660400"/>
          <a:ext cx="6413500" cy="12700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200" b="0" i="1">
              <a:solidFill>
                <a:srgbClr val="2B4154"/>
              </a:solidFill>
            </a:rPr>
            <a:t>Contact: Contact@tychosgroup.org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1</xdr:row>
      <xdr:rowOff>88900</xdr:rowOff>
    </xdr:from>
    <xdr:to>
      <xdr:col>15</xdr:col>
      <xdr:colOff>457200</xdr:colOff>
      <xdr:row>25</xdr:row>
      <xdr:rowOff>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EA515747-9B07-B949-919F-EEE831F76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685800</xdr:colOff>
      <xdr:row>27</xdr:row>
      <xdr:rowOff>38100</xdr:rowOff>
    </xdr:from>
    <xdr:to>
      <xdr:col>15</xdr:col>
      <xdr:colOff>660400</xdr:colOff>
      <xdr:row>49</xdr:row>
      <xdr:rowOff>101600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1CDFEEB2-5664-1540-A79F-03FA740DF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6"/>
  <sheetViews>
    <sheetView showGridLines="0" tabSelected="1" workbookViewId="0">
      <pane xSplit="1" ySplit="11" topLeftCell="B12" activePane="bottomRight" state="frozen"/>
      <selection pane="topRight" activeCell="B1" sqref="B1"/>
      <selection pane="bottomLeft" activeCell="A11" sqref="A11"/>
      <selection pane="bottomRight" activeCell="A3" sqref="A3:B3"/>
    </sheetView>
  </sheetViews>
  <sheetFormatPr baseColWidth="10" defaultColWidth="11.6640625" defaultRowHeight="15" customHeight="1" x14ac:dyDescent="0.2"/>
  <cols>
    <col min="1" max="1" width="33.5" style="1" customWidth="1"/>
    <col min="2" max="2" width="11.6640625" style="2" customWidth="1"/>
    <col min="3" max="3" width="12.1640625" style="1" bestFit="1" customWidth="1"/>
    <col min="4" max="4" width="11.6640625" style="1" customWidth="1"/>
    <col min="5" max="5" width="11.83203125" style="1" bestFit="1" customWidth="1"/>
    <col min="6" max="6" width="11.6640625" style="4" customWidth="1"/>
    <col min="7" max="7" width="12" style="4" customWidth="1"/>
    <col min="8" max="8" width="11.6640625" style="2" customWidth="1"/>
    <col min="9" max="11" width="11.6640625" style="1" customWidth="1"/>
    <col min="12" max="13" width="11.83203125" style="2" bestFit="1" customWidth="1"/>
    <col min="14" max="14" width="11.6640625" style="3" customWidth="1"/>
    <col min="15" max="15" width="11.83203125" style="1" bestFit="1" customWidth="1"/>
    <col min="16" max="19" width="11.6640625" style="1" customWidth="1"/>
    <col min="20" max="20" width="13.33203125" style="1" bestFit="1" customWidth="1"/>
    <col min="21" max="21" width="11.83203125" style="1" bestFit="1" customWidth="1"/>
    <col min="22" max="22" width="12.33203125" style="1" bestFit="1" customWidth="1"/>
    <col min="23" max="23" width="11.83203125" style="1" bestFit="1" customWidth="1"/>
    <col min="24" max="24" width="15.1640625" style="2" customWidth="1"/>
    <col min="25" max="25" width="11.6640625" style="1" customWidth="1"/>
    <col min="26" max="16384" width="11.6640625" style="1"/>
  </cols>
  <sheetData>
    <row r="1" spans="1:27" ht="15" customHeight="1" x14ac:dyDescent="0.2">
      <c r="A1" s="206"/>
      <c r="B1" s="206"/>
      <c r="C1" s="206"/>
      <c r="D1" s="206"/>
      <c r="E1" s="206"/>
      <c r="F1" s="206"/>
      <c r="G1" s="206"/>
      <c r="H1" s="206"/>
      <c r="I1" s="48"/>
      <c r="J1" s="48"/>
      <c r="K1" s="50"/>
      <c r="L1" s="49"/>
      <c r="M1" s="49"/>
      <c r="N1" s="47"/>
      <c r="O1" s="46"/>
      <c r="P1" s="46"/>
      <c r="Q1" s="46"/>
      <c r="X1" s="36"/>
    </row>
    <row r="2" spans="1:27" ht="62" customHeight="1" x14ac:dyDescent="0.2">
      <c r="A2" s="206"/>
      <c r="B2" s="206"/>
      <c r="C2" s="206"/>
      <c r="D2" s="206"/>
      <c r="E2" s="206"/>
      <c r="F2" s="206"/>
      <c r="G2" s="206"/>
      <c r="H2" s="206"/>
      <c r="I2" s="48"/>
      <c r="J2" s="48"/>
      <c r="K2" s="48"/>
      <c r="L2" s="36"/>
      <c r="M2" s="36"/>
      <c r="N2" s="47"/>
      <c r="O2" s="46"/>
      <c r="P2" s="46"/>
      <c r="Q2" s="46"/>
      <c r="X2" s="36"/>
    </row>
    <row r="3" spans="1:27" ht="15" customHeight="1" thickBot="1" x14ac:dyDescent="0.25">
      <c r="A3" s="207" t="s">
        <v>0</v>
      </c>
      <c r="B3" s="208"/>
      <c r="C3" s="45"/>
      <c r="D3" s="45"/>
      <c r="E3" s="44"/>
      <c r="F3" s="43"/>
      <c r="G3" s="43"/>
      <c r="H3" s="41"/>
      <c r="I3" s="42"/>
      <c r="J3" s="42"/>
      <c r="K3" s="42"/>
      <c r="L3" s="41"/>
      <c r="M3" s="41"/>
      <c r="N3" s="40"/>
      <c r="O3" s="39"/>
      <c r="P3" s="39"/>
      <c r="Q3" s="39"/>
      <c r="R3" s="38"/>
      <c r="S3" s="38"/>
      <c r="T3" s="38"/>
      <c r="U3" s="38"/>
      <c r="V3" s="38"/>
      <c r="W3" s="37"/>
      <c r="X3" s="36"/>
    </row>
    <row r="4" spans="1:27" ht="27" customHeight="1" thickBot="1" x14ac:dyDescent="0.25">
      <c r="A4" s="209" t="s">
        <v>1</v>
      </c>
      <c r="B4" s="202" t="s">
        <v>2</v>
      </c>
      <c r="C4" s="198" t="s">
        <v>3</v>
      </c>
      <c r="D4" s="199"/>
      <c r="E4" s="200" t="s">
        <v>4</v>
      </c>
      <c r="F4" s="198" t="s">
        <v>5</v>
      </c>
      <c r="G4" s="211"/>
      <c r="H4" s="199"/>
      <c r="I4" s="200" t="s">
        <v>6</v>
      </c>
      <c r="J4" s="200" t="s">
        <v>7</v>
      </c>
      <c r="K4" s="200" t="s">
        <v>8</v>
      </c>
      <c r="L4" s="202" t="s">
        <v>9</v>
      </c>
      <c r="M4" s="202" t="s">
        <v>10</v>
      </c>
      <c r="N4" s="203" t="s">
        <v>11</v>
      </c>
      <c r="O4" s="200" t="s">
        <v>12</v>
      </c>
      <c r="P4" s="198" t="s">
        <v>13</v>
      </c>
      <c r="Q4" s="199"/>
      <c r="R4" s="200" t="s">
        <v>14</v>
      </c>
      <c r="S4" s="200" t="s">
        <v>15</v>
      </c>
      <c r="T4" s="204" t="s">
        <v>16</v>
      </c>
      <c r="U4" s="205" t="s">
        <v>17</v>
      </c>
      <c r="V4" s="202" t="s">
        <v>18</v>
      </c>
      <c r="W4" s="200" t="s">
        <v>19</v>
      </c>
      <c r="X4" s="196" t="s">
        <v>57</v>
      </c>
    </row>
    <row r="5" spans="1:27" ht="38" customHeight="1" thickBot="1" x14ac:dyDescent="0.2">
      <c r="A5" s="210"/>
      <c r="B5" s="201"/>
      <c r="C5" s="34" t="s">
        <v>20</v>
      </c>
      <c r="D5" s="34" t="s">
        <v>21</v>
      </c>
      <c r="E5" s="201"/>
      <c r="F5" s="34" t="s">
        <v>22</v>
      </c>
      <c r="G5" s="35" t="s">
        <v>23</v>
      </c>
      <c r="H5" s="34" t="s">
        <v>24</v>
      </c>
      <c r="I5" s="201"/>
      <c r="J5" s="201"/>
      <c r="K5" s="201"/>
      <c r="L5" s="201"/>
      <c r="M5" s="201"/>
      <c r="N5" s="201"/>
      <c r="O5" s="201"/>
      <c r="P5" s="33" t="s">
        <v>25</v>
      </c>
      <c r="Q5" s="33" t="s">
        <v>26</v>
      </c>
      <c r="R5" s="201"/>
      <c r="S5" s="201"/>
      <c r="T5" s="201"/>
      <c r="U5" s="201"/>
      <c r="V5" s="201"/>
      <c r="W5" s="201"/>
      <c r="X5" s="197"/>
    </row>
    <row r="6" spans="1:27" s="22" customFormat="1" ht="29" hidden="1" customHeight="1" thickBot="1" x14ac:dyDescent="0.2">
      <c r="A6" s="30" t="s">
        <v>27</v>
      </c>
      <c r="B6" s="32" t="s">
        <v>28</v>
      </c>
      <c r="C6" s="29" t="s">
        <v>29</v>
      </c>
      <c r="D6" s="29"/>
      <c r="E6" s="31"/>
      <c r="F6" s="29" t="s">
        <v>30</v>
      </c>
      <c r="G6" s="29" t="s">
        <v>31</v>
      </c>
      <c r="H6" s="29" t="s">
        <v>32</v>
      </c>
      <c r="I6" s="24"/>
      <c r="J6" s="23" t="s">
        <v>33</v>
      </c>
      <c r="K6" s="30"/>
      <c r="L6" s="29" t="s">
        <v>34</v>
      </c>
      <c r="M6" s="29" t="s">
        <v>35</v>
      </c>
      <c r="N6" s="28" t="s">
        <v>36</v>
      </c>
      <c r="O6" s="24"/>
      <c r="P6" s="27" t="s">
        <v>37</v>
      </c>
      <c r="Q6" s="24" t="s">
        <v>38</v>
      </c>
      <c r="R6" s="27" t="s">
        <v>39</v>
      </c>
      <c r="S6" s="24"/>
      <c r="T6" s="26" t="s">
        <v>40</v>
      </c>
      <c r="U6" s="25"/>
      <c r="V6" s="23" t="s">
        <v>41</v>
      </c>
      <c r="W6" s="24"/>
      <c r="X6" s="23" t="s">
        <v>42</v>
      </c>
    </row>
    <row r="7" spans="1:27" s="64" customFormat="1" ht="15" customHeight="1" x14ac:dyDescent="0.2">
      <c r="A7" s="51" t="s">
        <v>59</v>
      </c>
      <c r="B7" s="52">
        <v>124668.26000000001</v>
      </c>
      <c r="C7" s="53" t="s">
        <v>43</v>
      </c>
      <c r="D7" s="54" t="s">
        <v>43</v>
      </c>
      <c r="E7" s="55" t="s">
        <v>43</v>
      </c>
      <c r="F7" s="56">
        <v>77832</v>
      </c>
      <c r="G7" s="57">
        <f>H7-F7</f>
        <v>207188</v>
      </c>
      <c r="H7" s="57">
        <v>285020</v>
      </c>
      <c r="I7" s="58">
        <f>H7/B7</f>
        <v>2.286227464793364</v>
      </c>
      <c r="J7" s="59" t="s">
        <v>43</v>
      </c>
      <c r="K7" s="60" t="s">
        <v>43</v>
      </c>
      <c r="L7" s="62" t="s">
        <v>43</v>
      </c>
      <c r="M7" s="165"/>
      <c r="N7" s="166"/>
      <c r="O7" s="61" t="s">
        <v>43</v>
      </c>
      <c r="P7" s="62" t="s">
        <v>43</v>
      </c>
      <c r="Q7" s="61" t="s">
        <v>43</v>
      </c>
      <c r="R7" s="62" t="s">
        <v>43</v>
      </c>
      <c r="S7" s="61" t="s">
        <v>43</v>
      </c>
      <c r="T7" s="62" t="s">
        <v>43</v>
      </c>
      <c r="U7" s="61" t="s">
        <v>43</v>
      </c>
      <c r="V7" s="62" t="s">
        <v>43</v>
      </c>
      <c r="W7" s="61" t="s">
        <v>43</v>
      </c>
      <c r="X7" s="63" t="s">
        <v>43</v>
      </c>
    </row>
    <row r="8" spans="1:27" s="64" customFormat="1" ht="15" customHeight="1" x14ac:dyDescent="0.2">
      <c r="A8" s="51" t="s">
        <v>60</v>
      </c>
      <c r="B8" s="52">
        <v>123464.84</v>
      </c>
      <c r="C8" s="53" t="s">
        <v>43</v>
      </c>
      <c r="D8" s="54" t="s">
        <v>43</v>
      </c>
      <c r="E8" s="55" t="s">
        <v>43</v>
      </c>
      <c r="F8" s="56">
        <v>76838</v>
      </c>
      <c r="G8" s="57">
        <f>H8-F8</f>
        <v>203952</v>
      </c>
      <c r="H8" s="57">
        <v>280790</v>
      </c>
      <c r="I8" s="58">
        <f>H8/B8</f>
        <v>2.2742507097567213</v>
      </c>
      <c r="J8" s="59" t="s">
        <v>43</v>
      </c>
      <c r="K8" s="60" t="s">
        <v>43</v>
      </c>
      <c r="L8" s="62" t="s">
        <v>43</v>
      </c>
      <c r="M8" s="165"/>
      <c r="N8" s="166"/>
      <c r="O8" s="61" t="s">
        <v>43</v>
      </c>
      <c r="P8" s="62" t="s">
        <v>43</v>
      </c>
      <c r="Q8" s="61" t="s">
        <v>43</v>
      </c>
      <c r="R8" s="62" t="s">
        <v>43</v>
      </c>
      <c r="S8" s="61" t="s">
        <v>43</v>
      </c>
      <c r="T8" s="62" t="s">
        <v>43</v>
      </c>
      <c r="U8" s="61" t="s">
        <v>43</v>
      </c>
      <c r="V8" s="62" t="s">
        <v>43</v>
      </c>
      <c r="W8" s="61" t="s">
        <v>43</v>
      </c>
      <c r="X8" s="63" t="s">
        <v>43</v>
      </c>
    </row>
    <row r="9" spans="1:27" s="64" customFormat="1" ht="15" customHeight="1" x14ac:dyDescent="0.2">
      <c r="A9" s="51" t="s">
        <v>61</v>
      </c>
      <c r="B9" s="52">
        <v>121880.24999999999</v>
      </c>
      <c r="C9" s="53" t="s">
        <v>43</v>
      </c>
      <c r="D9" s="54" t="s">
        <v>43</v>
      </c>
      <c r="E9" s="55" t="s">
        <v>43</v>
      </c>
      <c r="F9" s="56">
        <v>75887.706000000006</v>
      </c>
      <c r="G9" s="57">
        <v>202072.22399999999</v>
      </c>
      <c r="H9" s="57">
        <v>277959.93</v>
      </c>
      <c r="I9" s="58">
        <v>2.271481217617533</v>
      </c>
      <c r="J9" s="59" t="s">
        <v>43</v>
      </c>
      <c r="K9" s="60" t="s">
        <v>43</v>
      </c>
      <c r="L9" s="62" t="s">
        <v>43</v>
      </c>
      <c r="M9" s="165"/>
      <c r="N9" s="166"/>
      <c r="O9" s="61" t="s">
        <v>43</v>
      </c>
      <c r="P9" s="62" t="s">
        <v>43</v>
      </c>
      <c r="Q9" s="61" t="s">
        <v>43</v>
      </c>
      <c r="R9" s="62" t="s">
        <v>43</v>
      </c>
      <c r="S9" s="61" t="s">
        <v>43</v>
      </c>
      <c r="T9" s="62" t="s">
        <v>43</v>
      </c>
      <c r="U9" s="61" t="s">
        <v>43</v>
      </c>
      <c r="V9" s="62" t="s">
        <v>43</v>
      </c>
      <c r="W9" s="61" t="s">
        <v>43</v>
      </c>
      <c r="X9" s="63" t="s">
        <v>43</v>
      </c>
    </row>
    <row r="10" spans="1:27" s="64" customFormat="1" ht="15" customHeight="1" x14ac:dyDescent="0.2">
      <c r="A10" s="51" t="s">
        <v>62</v>
      </c>
      <c r="B10" s="52">
        <v>120472.4</v>
      </c>
      <c r="C10" s="53" t="s">
        <v>43</v>
      </c>
      <c r="D10" s="54" t="s">
        <v>43</v>
      </c>
      <c r="E10" s="55" t="s">
        <v>43</v>
      </c>
      <c r="F10" s="56">
        <v>74202.543999999994</v>
      </c>
      <c r="G10" s="57">
        <v>191389.378</v>
      </c>
      <c r="H10" s="57">
        <v>265591.92200000002</v>
      </c>
      <c r="I10" s="58">
        <v>2.1945987596173615</v>
      </c>
      <c r="J10" s="59" t="s">
        <v>43</v>
      </c>
      <c r="K10" s="60" t="s">
        <v>43</v>
      </c>
      <c r="L10" s="62" t="s">
        <v>43</v>
      </c>
      <c r="M10" s="165"/>
      <c r="N10" s="166"/>
      <c r="O10" s="61" t="s">
        <v>43</v>
      </c>
      <c r="P10" s="62" t="s">
        <v>43</v>
      </c>
      <c r="Q10" s="61" t="s">
        <v>43</v>
      </c>
      <c r="R10" s="62" t="s">
        <v>43</v>
      </c>
      <c r="S10" s="61" t="s">
        <v>43</v>
      </c>
      <c r="T10" s="62" t="s">
        <v>43</v>
      </c>
      <c r="U10" s="61" t="s">
        <v>43</v>
      </c>
      <c r="V10" s="62" t="s">
        <v>43</v>
      </c>
      <c r="W10" s="61" t="s">
        <v>43</v>
      </c>
      <c r="X10" s="63" t="s">
        <v>43</v>
      </c>
    </row>
    <row r="11" spans="1:27" s="78" customFormat="1" ht="15" customHeight="1" thickBot="1" x14ac:dyDescent="0.25">
      <c r="A11" s="65" t="s">
        <v>58</v>
      </c>
      <c r="B11" s="66">
        <v>119663.27</v>
      </c>
      <c r="C11" s="67" t="s">
        <v>43</v>
      </c>
      <c r="D11" s="68" t="s">
        <v>43</v>
      </c>
      <c r="E11" s="69" t="s">
        <v>43</v>
      </c>
      <c r="F11" s="70">
        <v>73790.937999999995</v>
      </c>
      <c r="G11" s="71">
        <v>190007.476</v>
      </c>
      <c r="H11" s="71">
        <v>263798.41399999999</v>
      </c>
      <c r="I11" s="72">
        <v>2.197223885050017</v>
      </c>
      <c r="J11" s="73" t="s">
        <v>43</v>
      </c>
      <c r="K11" s="74" t="s">
        <v>43</v>
      </c>
      <c r="L11" s="76" t="s">
        <v>43</v>
      </c>
      <c r="M11" s="167"/>
      <c r="N11" s="168"/>
      <c r="O11" s="75" t="s">
        <v>43</v>
      </c>
      <c r="P11" s="76" t="s">
        <v>43</v>
      </c>
      <c r="Q11" s="75" t="s">
        <v>43</v>
      </c>
      <c r="R11" s="76" t="s">
        <v>43</v>
      </c>
      <c r="S11" s="75" t="s">
        <v>43</v>
      </c>
      <c r="T11" s="76" t="s">
        <v>43</v>
      </c>
      <c r="U11" s="75" t="s">
        <v>43</v>
      </c>
      <c r="V11" s="76" t="s">
        <v>43</v>
      </c>
      <c r="W11" s="75" t="s">
        <v>43</v>
      </c>
      <c r="X11" s="77" t="s">
        <v>43</v>
      </c>
    </row>
    <row r="12" spans="1:27" s="64" customFormat="1" ht="17" customHeight="1" thickTop="1" x14ac:dyDescent="0.2">
      <c r="A12" s="79">
        <v>2023</v>
      </c>
      <c r="B12" s="80">
        <v>126058.2</v>
      </c>
      <c r="C12" s="81">
        <v>104600.07275755182</v>
      </c>
      <c r="D12" s="82"/>
      <c r="E12" s="83">
        <f>C12/B12</f>
        <v>0.82977603010000001</v>
      </c>
      <c r="F12" s="56">
        <v>74202.543999999994</v>
      </c>
      <c r="G12" s="57">
        <v>191389.378</v>
      </c>
      <c r="H12" s="57">
        <v>265591.92200000002</v>
      </c>
      <c r="I12" s="58">
        <f>H12/B12</f>
        <v>2.1068992100474229</v>
      </c>
      <c r="J12" s="191">
        <v>1870.4567399999999</v>
      </c>
      <c r="K12" s="215">
        <f>J12/B12</f>
        <v>1.4838041000109473E-2</v>
      </c>
      <c r="L12" s="86">
        <v>23929.559310794048</v>
      </c>
      <c r="M12" s="86">
        <v>18101.389851723074</v>
      </c>
      <c r="N12" s="87">
        <v>5828.1694590709731</v>
      </c>
      <c r="O12" s="169">
        <f>N12/B12</f>
        <v>4.6233957482107256E-2</v>
      </c>
      <c r="P12" s="108" t="s">
        <v>43</v>
      </c>
      <c r="Q12" s="89">
        <v>2.8366666669999999E-2</v>
      </c>
      <c r="R12" s="90">
        <v>132.22915190000001</v>
      </c>
      <c r="S12" s="91">
        <f>R12/R13-1</f>
        <v>2.3483682593674615E-3</v>
      </c>
      <c r="T12" s="92">
        <v>292271.33299999998</v>
      </c>
      <c r="U12" s="93">
        <f>T12/B12</f>
        <v>2.3185428080045565</v>
      </c>
      <c r="V12" s="94">
        <v>77313.070879085004</v>
      </c>
      <c r="W12" s="95">
        <f>V12/B12</f>
        <v>0.61331250865937326</v>
      </c>
      <c r="X12" s="96">
        <v>1409.67</v>
      </c>
      <c r="Y12" s="97"/>
      <c r="Z12" s="97"/>
      <c r="AA12" s="97"/>
    </row>
    <row r="13" spans="1:27" s="64" customFormat="1" ht="15" customHeight="1" x14ac:dyDescent="0.2">
      <c r="A13" s="79">
        <v>2022</v>
      </c>
      <c r="B13" s="80">
        <v>120472.4</v>
      </c>
      <c r="C13" s="81">
        <v>93161.964610324998</v>
      </c>
      <c r="D13" s="82"/>
      <c r="E13" s="83">
        <f>C13/B13</f>
        <v>0.77330545926141592</v>
      </c>
      <c r="F13" s="56">
        <v>74202.543999999994</v>
      </c>
      <c r="G13" s="57">
        <v>191389.378</v>
      </c>
      <c r="H13" s="57">
        <v>265591.92200000002</v>
      </c>
      <c r="I13" s="58">
        <f>H13/B13</f>
        <v>2.2045872913630014</v>
      </c>
      <c r="J13" s="191">
        <v>2704.7380731446215</v>
      </c>
      <c r="K13" s="216">
        <f>J13/B13</f>
        <v>2.2451101440202251E-2</v>
      </c>
      <c r="L13" s="86">
        <v>23856.259396067642</v>
      </c>
      <c r="M13" s="86">
        <v>18216.482756145691</v>
      </c>
      <c r="N13" s="87">
        <v>5639.7766399219499</v>
      </c>
      <c r="O13" s="169">
        <f>N13/B13</f>
        <v>4.6813848150463924E-2</v>
      </c>
      <c r="P13" s="88">
        <v>4.3499999999999997E-2</v>
      </c>
      <c r="Q13" s="89">
        <v>2.6333333300000001E-2</v>
      </c>
      <c r="R13" s="90">
        <v>131.91935667000001</v>
      </c>
      <c r="S13" s="91">
        <f>R13/R14-1</f>
        <v>1.9735755565186475E-2</v>
      </c>
      <c r="T13" s="92">
        <v>266432.08399999997</v>
      </c>
      <c r="U13" s="93">
        <v>2.2015410584237145</v>
      </c>
      <c r="V13" s="94">
        <v>78800.590784090004</v>
      </c>
      <c r="W13" s="95">
        <f>V13/B13</f>
        <v>0.6540966294694055</v>
      </c>
      <c r="X13" s="96">
        <v>1411.75</v>
      </c>
      <c r="Y13" s="97"/>
      <c r="Z13" s="97"/>
      <c r="AA13" s="97"/>
    </row>
    <row r="14" spans="1:27" s="64" customFormat="1" ht="15" customHeight="1" x14ac:dyDescent="0.2">
      <c r="A14" s="79">
        <v>2021</v>
      </c>
      <c r="B14" s="80">
        <v>114923.69786109</v>
      </c>
      <c r="C14" s="81">
        <v>82556.565691035794</v>
      </c>
      <c r="D14" s="82" t="s">
        <v>43</v>
      </c>
      <c r="E14" s="83">
        <f t="shared" ref="E14:E34" si="0">C14/B14</f>
        <v>0.71835980939999999</v>
      </c>
      <c r="F14" s="56">
        <v>70343.44</v>
      </c>
      <c r="G14" s="57">
        <v>174467.639</v>
      </c>
      <c r="H14" s="57">
        <v>244811.079</v>
      </c>
      <c r="I14" s="58">
        <f t="shared" ref="I14:I50" si="1">H14/B14</f>
        <v>2.1302053758825865</v>
      </c>
      <c r="J14" s="191">
        <v>2276.0719473886556</v>
      </c>
      <c r="K14" s="216">
        <f t="shared" ref="K14:K24" si="2">J14/B14</f>
        <v>1.9805070579435913E-2</v>
      </c>
      <c r="L14" s="86">
        <v>21387.955894954281</v>
      </c>
      <c r="M14" s="86">
        <v>17281.89499081171</v>
      </c>
      <c r="N14" s="87">
        <v>4106.0609041425669</v>
      </c>
      <c r="O14" s="169">
        <f t="shared" ref="O14:O68" si="3">N14/B14</f>
        <v>3.5728583230115206E-2</v>
      </c>
      <c r="P14" s="88">
        <v>4.3499999999999997E-2</v>
      </c>
      <c r="Q14" s="89">
        <v>2.9133333300000001E-2</v>
      </c>
      <c r="R14" s="90">
        <v>129.36621664</v>
      </c>
      <c r="S14" s="91">
        <f t="shared" ref="S14:S43" si="4">R14/R15-1</f>
        <v>9.8101513408017649E-3</v>
      </c>
      <c r="T14" s="92">
        <v>238289.95600000001</v>
      </c>
      <c r="U14" s="93">
        <v>2.0734624514754096</v>
      </c>
      <c r="V14" s="94">
        <v>91608.818385221006</v>
      </c>
      <c r="W14" s="95">
        <f t="shared" ref="W14:W40" si="5">V14/B14</f>
        <v>0.79712731220979305</v>
      </c>
      <c r="X14" s="96">
        <v>1412.6</v>
      </c>
      <c r="Y14" s="97"/>
      <c r="Z14" s="97"/>
      <c r="AA14" s="97"/>
    </row>
    <row r="15" spans="1:27" s="64" customFormat="1" ht="15" customHeight="1" x14ac:dyDescent="0.2">
      <c r="A15" s="79">
        <v>2020</v>
      </c>
      <c r="B15" s="80">
        <v>101356.70022307</v>
      </c>
      <c r="C15" s="81">
        <v>71089.023316575403</v>
      </c>
      <c r="D15" s="82" t="s">
        <v>43</v>
      </c>
      <c r="E15" s="83">
        <f t="shared" si="0"/>
        <v>0.70137468130000047</v>
      </c>
      <c r="F15" s="56">
        <v>62443.31</v>
      </c>
      <c r="G15" s="57">
        <v>162468.087</v>
      </c>
      <c r="H15" s="57">
        <v>224911.397</v>
      </c>
      <c r="I15" s="58">
        <f t="shared" si="1"/>
        <v>2.219008674364948</v>
      </c>
      <c r="J15" s="191">
        <v>1716.9431332246484</v>
      </c>
      <c r="K15" s="216">
        <f t="shared" si="2"/>
        <v>1.6939611584097836E-2</v>
      </c>
      <c r="L15" s="86">
        <v>17870.428680064404</v>
      </c>
      <c r="M15" s="98">
        <v>14254.945341224604</v>
      </c>
      <c r="N15" s="87">
        <v>3615.483338839801</v>
      </c>
      <c r="O15" s="169">
        <f t="shared" si="3"/>
        <v>3.5670886393131353E-2</v>
      </c>
      <c r="P15" s="88">
        <v>4.3499999999999997E-2</v>
      </c>
      <c r="Q15" s="89">
        <v>3.3566666700000004E-2</v>
      </c>
      <c r="R15" s="90">
        <v>128.10944361</v>
      </c>
      <c r="S15" s="91">
        <f t="shared" si="4"/>
        <v>2.4194218997757311E-2</v>
      </c>
      <c r="T15" s="92">
        <v>218679.58900000001</v>
      </c>
      <c r="U15" s="93">
        <v>2.1575247516937708</v>
      </c>
      <c r="V15" s="94">
        <v>79723.816849844996</v>
      </c>
      <c r="W15" s="95">
        <f t="shared" si="5"/>
        <v>0.78656681476789925</v>
      </c>
      <c r="X15" s="96">
        <v>1412.12</v>
      </c>
      <c r="Y15" s="97"/>
      <c r="Z15" s="97"/>
      <c r="AA15" s="97"/>
    </row>
    <row r="16" spans="1:27" s="64" customFormat="1" ht="15" customHeight="1" x14ac:dyDescent="0.2">
      <c r="A16" s="79">
        <v>2019</v>
      </c>
      <c r="B16" s="80">
        <v>98651.520229190006</v>
      </c>
      <c r="C16" s="81">
        <v>59589.076055912403</v>
      </c>
      <c r="D16" s="82" t="s">
        <v>43</v>
      </c>
      <c r="E16" s="83">
        <f t="shared" si="0"/>
        <v>0.60403606470000026</v>
      </c>
      <c r="F16" s="56">
        <v>54635.13</v>
      </c>
      <c r="G16" s="57">
        <v>147801.68299999999</v>
      </c>
      <c r="H16" s="57">
        <v>202436.81299999999</v>
      </c>
      <c r="I16" s="58">
        <f t="shared" si="1"/>
        <v>2.0520394671029201</v>
      </c>
      <c r="J16" s="191">
        <v>710.80194391915006</v>
      </c>
      <c r="K16" s="216">
        <f t="shared" si="2"/>
        <v>7.2051798316720801E-3</v>
      </c>
      <c r="L16" s="86">
        <v>17264.006106091161</v>
      </c>
      <c r="M16" s="57">
        <v>14355.640127234214</v>
      </c>
      <c r="N16" s="87">
        <v>2908.3659788569439</v>
      </c>
      <c r="O16" s="169">
        <f t="shared" si="3"/>
        <v>2.948120791347306E-2</v>
      </c>
      <c r="P16" s="88">
        <v>4.3499999999999997E-2</v>
      </c>
      <c r="Q16" s="89">
        <v>3.4266666699999997E-2</v>
      </c>
      <c r="R16" s="90">
        <v>125.08315438</v>
      </c>
      <c r="S16" s="91">
        <f t="shared" si="4"/>
        <v>2.8992341585852621E-2</v>
      </c>
      <c r="T16" s="92">
        <v>198648.88186435</v>
      </c>
      <c r="U16" s="93">
        <v>2.0136423834559265</v>
      </c>
      <c r="V16" s="94">
        <v>59293.456505646005</v>
      </c>
      <c r="W16" s="95">
        <f t="shared" si="5"/>
        <v>0.60103946059719882</v>
      </c>
      <c r="X16" s="96">
        <v>1410.08</v>
      </c>
      <c r="Y16" s="97"/>
      <c r="Z16" s="97"/>
      <c r="AA16" s="97"/>
    </row>
    <row r="17" spans="1:27" s="64" customFormat="1" ht="15" customHeight="1" x14ac:dyDescent="0.2">
      <c r="A17" s="79">
        <v>2018</v>
      </c>
      <c r="B17" s="80">
        <v>91928.112906659997</v>
      </c>
      <c r="C17" s="81">
        <v>52085.797201277499</v>
      </c>
      <c r="D17" s="82" t="s">
        <v>43</v>
      </c>
      <c r="E17" s="83">
        <f t="shared" si="0"/>
        <v>0.56659269459999972</v>
      </c>
      <c r="F17" s="56">
        <v>47276.2</v>
      </c>
      <c r="G17" s="57">
        <v>136821.38099999999</v>
      </c>
      <c r="H17" s="57">
        <v>184097.58100000001</v>
      </c>
      <c r="I17" s="58">
        <f t="shared" si="1"/>
        <v>2.0026254774415424</v>
      </c>
      <c r="J17" s="191">
        <v>159.5600064370299</v>
      </c>
      <c r="K17" s="216">
        <f t="shared" si="2"/>
        <v>1.7357041430736268E-3</v>
      </c>
      <c r="L17" s="86">
        <v>16442.69514954089</v>
      </c>
      <c r="M17" s="57">
        <v>14122.13809423056</v>
      </c>
      <c r="N17" s="87">
        <v>2320.5570553103275</v>
      </c>
      <c r="O17" s="169">
        <f t="shared" si="3"/>
        <v>2.5243170798757996E-2</v>
      </c>
      <c r="P17" s="88">
        <v>4.3499999999999997E-2</v>
      </c>
      <c r="Q17" s="89">
        <v>3.48666667E-2</v>
      </c>
      <c r="R17" s="90">
        <v>121.55887787</v>
      </c>
      <c r="S17" s="91">
        <f t="shared" si="4"/>
        <v>2.0747904017896168E-2</v>
      </c>
      <c r="T17" s="92">
        <v>182674.42157134999</v>
      </c>
      <c r="U17" s="93">
        <v>1.9871443193094036</v>
      </c>
      <c r="V17" s="94">
        <v>43492.403727217898</v>
      </c>
      <c r="W17" s="95">
        <f t="shared" si="5"/>
        <v>0.47311320065253909</v>
      </c>
      <c r="X17" s="96">
        <v>1405.41</v>
      </c>
      <c r="Y17" s="97"/>
      <c r="Z17" s="97"/>
      <c r="AA17" s="97"/>
    </row>
    <row r="18" spans="1:27" s="64" customFormat="1" ht="15" customHeight="1" x14ac:dyDescent="0.2">
      <c r="A18" s="99">
        <v>2017</v>
      </c>
      <c r="B18" s="52">
        <v>83203.594855989999</v>
      </c>
      <c r="C18" s="81">
        <v>45720.891635031898</v>
      </c>
      <c r="D18" s="82" t="s">
        <v>43</v>
      </c>
      <c r="E18" s="83">
        <f t="shared" si="0"/>
        <v>0.54950620480000034</v>
      </c>
      <c r="F18" s="100">
        <v>39966.913999999997</v>
      </c>
      <c r="G18" s="57">
        <v>129900.268</v>
      </c>
      <c r="H18" s="57">
        <v>169867.182</v>
      </c>
      <c r="I18" s="58">
        <f t="shared" si="1"/>
        <v>2.0415846490047529</v>
      </c>
      <c r="J18" s="191">
        <v>1274.7682339229034</v>
      </c>
      <c r="K18" s="216">
        <f t="shared" si="2"/>
        <v>1.5321071597078118E-2</v>
      </c>
      <c r="L18" s="86">
        <v>15292.025922645471</v>
      </c>
      <c r="M18" s="57">
        <v>12457.371895129327</v>
      </c>
      <c r="N18" s="170">
        <v>2834.6540275161419</v>
      </c>
      <c r="O18" s="169">
        <f t="shared" si="3"/>
        <v>3.4068888879409627E-2</v>
      </c>
      <c r="P18" s="101">
        <v>4.3499999999999997E-2</v>
      </c>
      <c r="Q18" s="102">
        <v>5.0033333300000003E-2</v>
      </c>
      <c r="R18" s="103">
        <v>119.08805043</v>
      </c>
      <c r="S18" s="91">
        <f t="shared" si="4"/>
        <v>1.5931360015562834E-2</v>
      </c>
      <c r="T18" s="92">
        <v>169023.53146808001</v>
      </c>
      <c r="U18" s="104">
        <v>2.0314449310856739</v>
      </c>
      <c r="V18" s="94">
        <v>56708.607649842997</v>
      </c>
      <c r="W18" s="95">
        <f t="shared" si="5"/>
        <v>0.68156439331732099</v>
      </c>
      <c r="X18" s="96">
        <v>1400.11</v>
      </c>
      <c r="Y18" s="97"/>
      <c r="Z18" s="97"/>
      <c r="AA18" s="97"/>
    </row>
    <row r="19" spans="1:27" s="64" customFormat="1" ht="15" customHeight="1" x14ac:dyDescent="0.2">
      <c r="A19" s="79">
        <v>2016</v>
      </c>
      <c r="B19" s="105">
        <v>74639.505948349994</v>
      </c>
      <c r="C19" s="106">
        <v>37842.902338711901</v>
      </c>
      <c r="D19" s="107" t="s">
        <v>43</v>
      </c>
      <c r="E19" s="83">
        <f t="shared" si="0"/>
        <v>0.50700901429999978</v>
      </c>
      <c r="F19" s="56">
        <v>32954.370000000003</v>
      </c>
      <c r="G19" s="57">
        <v>118825.595</v>
      </c>
      <c r="H19" s="57">
        <v>151779.965</v>
      </c>
      <c r="I19" s="58">
        <f t="shared" si="1"/>
        <v>2.0335070961620598</v>
      </c>
      <c r="J19" s="191">
        <v>1270.7984081900165</v>
      </c>
      <c r="K19" s="216">
        <f t="shared" si="2"/>
        <v>1.7025814842201663E-2</v>
      </c>
      <c r="L19" s="86">
        <v>13931.784652393448</v>
      </c>
      <c r="M19" s="57">
        <v>10546.489870457273</v>
      </c>
      <c r="N19" s="57">
        <v>3385.294781936173</v>
      </c>
      <c r="O19" s="169">
        <f t="shared" si="3"/>
        <v>4.5355267815930786E-2</v>
      </c>
      <c r="P19" s="108">
        <v>4.3499999999999997E-2</v>
      </c>
      <c r="Q19" s="89">
        <v>3.6766666699999999E-2</v>
      </c>
      <c r="R19" s="90">
        <v>117.22056737</v>
      </c>
      <c r="S19" s="91">
        <f t="shared" si="4"/>
        <v>2.000001821755415E-2</v>
      </c>
      <c r="T19" s="92">
        <v>155006.66678109</v>
      </c>
      <c r="U19" s="109">
        <v>2.0767377431666878</v>
      </c>
      <c r="V19" s="94">
        <v>50768.588458781007</v>
      </c>
      <c r="W19" s="95">
        <f t="shared" si="5"/>
        <v>0.68018387600143693</v>
      </c>
      <c r="X19" s="96">
        <v>1392.32</v>
      </c>
      <c r="Y19" s="97"/>
      <c r="Z19" s="97"/>
      <c r="AA19" s="97"/>
    </row>
    <row r="20" spans="1:27" s="64" customFormat="1" ht="15" customHeight="1" x14ac:dyDescent="0.2">
      <c r="A20" s="79">
        <v>2015</v>
      </c>
      <c r="B20" s="110">
        <v>68885.821804930005</v>
      </c>
      <c r="C20" s="81">
        <v>28579.917197386501</v>
      </c>
      <c r="D20" s="82" t="s">
        <v>43</v>
      </c>
      <c r="E20" s="83">
        <f t="shared" si="0"/>
        <v>0.41488823750000031</v>
      </c>
      <c r="F20" s="111">
        <v>26732.59</v>
      </c>
      <c r="G20" s="112">
        <v>109026.196</v>
      </c>
      <c r="H20" s="57">
        <v>135758.78599999999</v>
      </c>
      <c r="I20" s="58">
        <f t="shared" si="1"/>
        <v>1.9707797982644382</v>
      </c>
      <c r="J20" s="191">
        <v>1841.0641016396448</v>
      </c>
      <c r="K20" s="216">
        <f t="shared" si="2"/>
        <v>2.6726313969994388E-2</v>
      </c>
      <c r="L20" s="86">
        <v>14284.238743735406</v>
      </c>
      <c r="M20" s="57">
        <v>10552.731731080748</v>
      </c>
      <c r="N20" s="87">
        <v>3731.5070126546584</v>
      </c>
      <c r="O20" s="169">
        <f t="shared" si="3"/>
        <v>5.416944902278284E-2</v>
      </c>
      <c r="P20" s="113">
        <v>4.3499999999999997E-2</v>
      </c>
      <c r="Q20" s="114">
        <v>3.0733333300000002E-2</v>
      </c>
      <c r="R20" s="90">
        <v>114.92212282</v>
      </c>
      <c r="S20" s="91">
        <f t="shared" si="4"/>
        <v>1.4370238096560017E-2</v>
      </c>
      <c r="T20" s="92">
        <v>139227.81091987999</v>
      </c>
      <c r="U20" s="93">
        <v>2.0211389066701968</v>
      </c>
      <c r="V20" s="94">
        <v>53130.419608327</v>
      </c>
      <c r="W20" s="95">
        <f t="shared" si="5"/>
        <v>0.77128236574982068</v>
      </c>
      <c r="X20" s="96">
        <v>1383.26</v>
      </c>
      <c r="Y20" s="97"/>
      <c r="Z20" s="97"/>
      <c r="AA20" s="97"/>
    </row>
    <row r="21" spans="1:27" s="64" customFormat="1" ht="15" customHeight="1" x14ac:dyDescent="0.2">
      <c r="A21" s="115">
        <v>2014</v>
      </c>
      <c r="B21" s="110">
        <v>64356.31045438</v>
      </c>
      <c r="C21" s="106">
        <v>25722.728907882502</v>
      </c>
      <c r="D21" s="107" t="s">
        <v>43</v>
      </c>
      <c r="E21" s="83">
        <f t="shared" si="0"/>
        <v>0.39969241129999938</v>
      </c>
      <c r="F21" s="56">
        <v>22921.556</v>
      </c>
      <c r="G21" s="57">
        <v>93680.197</v>
      </c>
      <c r="H21" s="57">
        <v>116601.753</v>
      </c>
      <c r="I21" s="58">
        <f t="shared" si="1"/>
        <v>1.8118153787367133</v>
      </c>
      <c r="J21" s="191">
        <v>1454.202317031994</v>
      </c>
      <c r="K21" s="216">
        <f t="shared" si="2"/>
        <v>2.2596110727367266E-2</v>
      </c>
      <c r="L21" s="116">
        <v>14430.065018689609</v>
      </c>
      <c r="M21" s="112">
        <v>12070.175263682466</v>
      </c>
      <c r="N21" s="117">
        <v>2359.8897550071406</v>
      </c>
      <c r="O21" s="169">
        <f t="shared" si="3"/>
        <v>3.6669127523710147E-2</v>
      </c>
      <c r="P21" s="113">
        <v>5.5999999999999987E-2</v>
      </c>
      <c r="Q21" s="114">
        <v>4.5666666700000004E-2</v>
      </c>
      <c r="R21" s="118">
        <v>113.2940602</v>
      </c>
      <c r="S21" s="91">
        <f t="shared" si="4"/>
        <v>1.9216416236230938E-2</v>
      </c>
      <c r="T21" s="119">
        <v>122837.48065445</v>
      </c>
      <c r="U21" s="93">
        <v>1.9087094916029976</v>
      </c>
      <c r="V21" s="94">
        <v>37254.695601212006</v>
      </c>
      <c r="W21" s="95">
        <f t="shared" si="5"/>
        <v>0.57888178079476127</v>
      </c>
      <c r="X21" s="120">
        <v>1376.46</v>
      </c>
      <c r="Y21" s="97"/>
      <c r="Z21" s="97"/>
      <c r="AA21" s="97"/>
    </row>
    <row r="22" spans="1:27" s="64" customFormat="1" ht="15" customHeight="1" x14ac:dyDescent="0.2">
      <c r="A22" s="121">
        <v>2013</v>
      </c>
      <c r="B22" s="110">
        <v>59296.322954900003</v>
      </c>
      <c r="C22" s="106">
        <v>21960.5623787566</v>
      </c>
      <c r="D22" s="107" t="s">
        <v>43</v>
      </c>
      <c r="E22" s="83">
        <f t="shared" si="0"/>
        <v>0.37035285299999987</v>
      </c>
      <c r="F22" s="111">
        <v>19686.363000000001</v>
      </c>
      <c r="G22" s="112">
        <v>81377.638999999996</v>
      </c>
      <c r="H22" s="57">
        <v>101064.00199999999</v>
      </c>
      <c r="I22" s="58">
        <f t="shared" si="1"/>
        <v>1.7043890238669257</v>
      </c>
      <c r="J22" s="191">
        <v>911.16282399316492</v>
      </c>
      <c r="K22" s="216">
        <f t="shared" si="2"/>
        <v>1.5366261828514785E-2</v>
      </c>
      <c r="L22" s="116">
        <v>13581.030218119768</v>
      </c>
      <c r="M22" s="123">
        <v>11988.60025054831</v>
      </c>
      <c r="N22" s="117">
        <v>1592.4299675714567</v>
      </c>
      <c r="O22" s="169">
        <f t="shared" si="3"/>
        <v>2.6855458959616059E-2</v>
      </c>
      <c r="P22" s="113">
        <v>0.06</v>
      </c>
      <c r="Q22" s="114">
        <v>6.1766666700000007E-2</v>
      </c>
      <c r="R22" s="118">
        <v>111.15800177</v>
      </c>
      <c r="S22" s="91">
        <f t="shared" si="4"/>
        <v>2.6210500241691026E-2</v>
      </c>
      <c r="T22" s="119">
        <v>110652.49799232</v>
      </c>
      <c r="U22" s="93">
        <v>1.8660935338210645</v>
      </c>
      <c r="V22" s="94">
        <v>23907.719441256002</v>
      </c>
      <c r="W22" s="95">
        <f t="shared" si="5"/>
        <v>0.40319059007149394</v>
      </c>
      <c r="X22" s="120">
        <v>1367.26</v>
      </c>
      <c r="Y22" s="97"/>
      <c r="Z22" s="97"/>
      <c r="AA22" s="97"/>
    </row>
    <row r="23" spans="1:27" s="64" customFormat="1" ht="15" customHeight="1" x14ac:dyDescent="0.2">
      <c r="A23" s="115">
        <v>2012</v>
      </c>
      <c r="B23" s="110">
        <v>53857.995346900003</v>
      </c>
      <c r="C23" s="106">
        <v>18523.413920119401</v>
      </c>
      <c r="D23" s="122">
        <v>17109.572</v>
      </c>
      <c r="E23" s="83">
        <f t="shared" si="0"/>
        <v>0.3439306234999997</v>
      </c>
      <c r="F23" s="111">
        <v>16019.384</v>
      </c>
      <c r="G23" s="112">
        <v>68564.078999999998</v>
      </c>
      <c r="H23" s="57">
        <v>84583.463000000003</v>
      </c>
      <c r="I23" s="58">
        <f t="shared" si="1"/>
        <v>1.5704903692608105</v>
      </c>
      <c r="J23" s="191">
        <v>1358.7898642548175</v>
      </c>
      <c r="K23" s="216">
        <f t="shared" si="2"/>
        <v>2.5229120681206856E-2</v>
      </c>
      <c r="L23" s="116">
        <v>12924.226905916668</v>
      </c>
      <c r="M23" s="112">
        <v>11471.332175625001</v>
      </c>
      <c r="N23" s="117">
        <v>1452.8947302916667</v>
      </c>
      <c r="O23" s="169">
        <f t="shared" si="3"/>
        <v>2.6976398228964041E-2</v>
      </c>
      <c r="P23" s="113">
        <v>0.06</v>
      </c>
      <c r="Q23" s="114">
        <v>3.8566666700000002E-2</v>
      </c>
      <c r="R23" s="118">
        <v>108.31890898</v>
      </c>
      <c r="S23" s="91">
        <f t="shared" si="4"/>
        <v>2.6195243267097323E-2</v>
      </c>
      <c r="T23" s="119">
        <v>97414.880202839995</v>
      </c>
      <c r="U23" s="93">
        <v>1.80873623932498</v>
      </c>
      <c r="V23" s="94">
        <v>23035.762184921001</v>
      </c>
      <c r="W23" s="95">
        <f t="shared" si="5"/>
        <v>0.42771295211690252</v>
      </c>
      <c r="X23" s="120">
        <v>1359.22</v>
      </c>
      <c r="Y23" s="97"/>
      <c r="Z23" s="97"/>
      <c r="AA23" s="97"/>
    </row>
    <row r="24" spans="1:27" s="64" customFormat="1" ht="15" customHeight="1" x14ac:dyDescent="0.2">
      <c r="A24" s="115">
        <v>2011</v>
      </c>
      <c r="B24" s="110">
        <v>48794.018052539999</v>
      </c>
      <c r="C24" s="106">
        <v>16478.523284302599</v>
      </c>
      <c r="D24" s="122">
        <v>14916.9</v>
      </c>
      <c r="E24" s="83">
        <f t="shared" si="0"/>
        <v>0.33771605500000018</v>
      </c>
      <c r="F24" s="111">
        <v>13521.436</v>
      </c>
      <c r="G24" s="112">
        <v>56964.572999999997</v>
      </c>
      <c r="H24" s="57">
        <v>70486.008999999991</v>
      </c>
      <c r="I24" s="58">
        <f t="shared" si="1"/>
        <v>1.4445625060863543</v>
      </c>
      <c r="J24" s="191">
        <v>879.62966254545972</v>
      </c>
      <c r="K24" s="216">
        <f t="shared" si="2"/>
        <v>1.8027407818685882E-2</v>
      </c>
      <c r="L24" s="116">
        <v>12269.742637933332</v>
      </c>
      <c r="M24" s="112">
        <v>11268.602021066667</v>
      </c>
      <c r="N24" s="117">
        <v>1001.1406168666666</v>
      </c>
      <c r="O24" s="169">
        <f t="shared" si="3"/>
        <v>2.0517691652051837E-2</v>
      </c>
      <c r="P24" s="113">
        <v>6.5599999999999992E-2</v>
      </c>
      <c r="Q24" s="114">
        <v>5.6566666699999997E-2</v>
      </c>
      <c r="R24" s="118">
        <v>105.55389891999999</v>
      </c>
      <c r="S24" s="91">
        <f t="shared" si="4"/>
        <v>5.55389892E-2</v>
      </c>
      <c r="T24" s="119">
        <v>85159.090007840001</v>
      </c>
      <c r="U24" s="93">
        <v>1.7452775454987199</v>
      </c>
      <c r="V24" s="94">
        <v>21475.810213305002</v>
      </c>
      <c r="W24" s="95">
        <f t="shared" si="5"/>
        <v>0.44013202991769329</v>
      </c>
      <c r="X24" s="120">
        <v>1349.16</v>
      </c>
      <c r="Y24" s="97"/>
      <c r="Z24" s="97"/>
      <c r="AA24" s="97"/>
    </row>
    <row r="25" spans="1:27" s="64" customFormat="1" ht="15" customHeight="1" x14ac:dyDescent="0.2">
      <c r="A25" s="115">
        <v>2010</v>
      </c>
      <c r="B25" s="110">
        <v>41211.925579609997</v>
      </c>
      <c r="C25" s="106">
        <v>13980.8513101592</v>
      </c>
      <c r="D25" s="122">
        <v>12221.525</v>
      </c>
      <c r="E25" s="83">
        <f t="shared" si="0"/>
        <v>0.3392428554000001</v>
      </c>
      <c r="F25" s="111">
        <v>11209.436</v>
      </c>
      <c r="G25" s="112">
        <v>48383.588000000003</v>
      </c>
      <c r="H25" s="57">
        <v>59593.024000000005</v>
      </c>
      <c r="I25" s="58">
        <f t="shared" si="1"/>
        <v>1.4460140641786521</v>
      </c>
      <c r="J25" s="191">
        <v>1609.7286184900479</v>
      </c>
      <c r="K25" s="85">
        <v>3.9059776893474708E-2</v>
      </c>
      <c r="L25" s="116">
        <v>10679.751086250002</v>
      </c>
      <c r="M25" s="112">
        <v>9451.1377660416692</v>
      </c>
      <c r="N25" s="117">
        <v>1228.6133202083336</v>
      </c>
      <c r="O25" s="169">
        <f t="shared" si="3"/>
        <v>2.9812082374918246E-2</v>
      </c>
      <c r="P25" s="113">
        <v>5.8099999999999999E-2</v>
      </c>
      <c r="Q25" s="114">
        <v>3.6900000000000002E-2</v>
      </c>
      <c r="R25" s="118">
        <v>100</v>
      </c>
      <c r="S25" s="91">
        <f t="shared" si="4"/>
        <v>3.1753247541646878E-2</v>
      </c>
      <c r="T25" s="119">
        <v>72585.179000000004</v>
      </c>
      <c r="U25" s="93">
        <v>1.7612666189781987</v>
      </c>
      <c r="V25" s="94">
        <v>26542.259425647</v>
      </c>
      <c r="W25" s="95">
        <f t="shared" si="5"/>
        <v>0.64404317566707059</v>
      </c>
      <c r="X25" s="120">
        <v>1340.91</v>
      </c>
      <c r="Y25" s="97"/>
      <c r="Z25" s="97"/>
      <c r="AA25" s="97"/>
    </row>
    <row r="26" spans="1:27" s="64" customFormat="1" ht="15" customHeight="1" x14ac:dyDescent="0.2">
      <c r="A26" s="115">
        <v>2009</v>
      </c>
      <c r="B26" s="110">
        <v>34851.774373480002</v>
      </c>
      <c r="C26" s="106">
        <v>12047.220804340899</v>
      </c>
      <c r="D26" s="122">
        <v>10486.371999999999</v>
      </c>
      <c r="E26" s="83">
        <f t="shared" si="0"/>
        <v>0.34567022829999933</v>
      </c>
      <c r="F26" s="111">
        <v>8161.1589999999997</v>
      </c>
      <c r="G26" s="112">
        <v>40604.135999999999</v>
      </c>
      <c r="H26" s="57">
        <v>48765.294999999998</v>
      </c>
      <c r="I26" s="58">
        <f t="shared" si="1"/>
        <v>1.399219864028137</v>
      </c>
      <c r="J26" s="191">
        <v>1661.6207470408119</v>
      </c>
      <c r="K26" s="85">
        <v>4.7676790548294108E-2</v>
      </c>
      <c r="L26" s="116">
        <v>8207.8911421333323</v>
      </c>
      <c r="M26" s="112">
        <v>6871.1917668666656</v>
      </c>
      <c r="N26" s="117">
        <v>1336.6993752666665</v>
      </c>
      <c r="O26" s="169">
        <f t="shared" si="3"/>
        <v>3.8353839920523825E-2</v>
      </c>
      <c r="P26" s="113">
        <v>5.3099999999999987E-2</v>
      </c>
      <c r="Q26" s="114">
        <v>1.9166666699999998E-2</v>
      </c>
      <c r="R26" s="118">
        <v>96.922399069999997</v>
      </c>
      <c r="S26" s="91">
        <f t="shared" si="4"/>
        <v>-7.2816525082310957E-3</v>
      </c>
      <c r="T26" s="119">
        <v>61022.451999999997</v>
      </c>
      <c r="U26" s="93">
        <v>1.7509139994898395</v>
      </c>
      <c r="V26" s="94">
        <v>24393.911281209999</v>
      </c>
      <c r="W26" s="95">
        <f t="shared" si="5"/>
        <v>0.69993312305419442</v>
      </c>
      <c r="X26" s="120">
        <v>1334.5</v>
      </c>
      <c r="Y26" s="97"/>
      <c r="Z26" s="97"/>
      <c r="AA26" s="97"/>
    </row>
    <row r="27" spans="1:27" s="64" customFormat="1" ht="15" customHeight="1" x14ac:dyDescent="0.2">
      <c r="A27" s="115">
        <v>2008</v>
      </c>
      <c r="B27" s="110">
        <v>31924.461277850001</v>
      </c>
      <c r="C27" s="106">
        <v>8670.2998265340993</v>
      </c>
      <c r="D27" s="122">
        <v>8652.9789999999994</v>
      </c>
      <c r="E27" s="83">
        <f t="shared" si="0"/>
        <v>0.27158797609999991</v>
      </c>
      <c r="F27" s="111">
        <v>5713.6940000000004</v>
      </c>
      <c r="G27" s="112">
        <v>29910.771000000001</v>
      </c>
      <c r="H27" s="57">
        <v>35624.465000000004</v>
      </c>
      <c r="I27" s="58">
        <f t="shared" si="1"/>
        <v>1.1158987050696814</v>
      </c>
      <c r="J27" s="191">
        <v>2922.2081828191522</v>
      </c>
      <c r="K27" s="85">
        <v>9.1535082060935261E-2</v>
      </c>
      <c r="L27" s="116">
        <v>9940.7887923666676</v>
      </c>
      <c r="M27" s="112">
        <v>7869.3050404666674</v>
      </c>
      <c r="N27" s="117">
        <v>2071.4837519000002</v>
      </c>
      <c r="O27" s="169">
        <f t="shared" si="3"/>
        <v>6.4887038621298465E-2</v>
      </c>
      <c r="P27" s="113">
        <v>5.3099999999999987E-2</v>
      </c>
      <c r="Q27" s="114">
        <v>3.2333333299999996E-2</v>
      </c>
      <c r="R27" s="118">
        <v>97.633331060000003</v>
      </c>
      <c r="S27" s="91">
        <f t="shared" si="4"/>
        <v>5.9252513734485257E-2</v>
      </c>
      <c r="T27" s="119">
        <v>47516.66</v>
      </c>
      <c r="U27" s="93">
        <v>1.488409667198652</v>
      </c>
      <c r="V27" s="94">
        <v>12136.643090413001</v>
      </c>
      <c r="W27" s="95">
        <f t="shared" si="5"/>
        <v>0.38016751433277002</v>
      </c>
      <c r="X27" s="120">
        <v>1328.02</v>
      </c>
      <c r="Y27" s="97"/>
      <c r="Z27" s="97"/>
      <c r="AA27" s="97"/>
    </row>
    <row r="28" spans="1:27" s="64" customFormat="1" ht="15" customHeight="1" x14ac:dyDescent="0.2">
      <c r="A28" s="115">
        <v>2007</v>
      </c>
      <c r="B28" s="110">
        <v>27009.232371810001</v>
      </c>
      <c r="C28" s="106">
        <v>7877.0644818462797</v>
      </c>
      <c r="D28" s="122">
        <v>6878.2030000000004</v>
      </c>
      <c r="E28" s="83">
        <f t="shared" si="0"/>
        <v>0.29164340450000004</v>
      </c>
      <c r="F28" s="124">
        <v>5074.7470000000003</v>
      </c>
      <c r="G28" s="125">
        <v>25375.394</v>
      </c>
      <c r="H28" s="125">
        <v>30450.141</v>
      </c>
      <c r="I28" s="58">
        <f t="shared" si="1"/>
        <v>1.1273974980414969</v>
      </c>
      <c r="J28" s="191">
        <v>2686.2838975552404</v>
      </c>
      <c r="K28" s="85">
        <v>9.9457987571648296E-2</v>
      </c>
      <c r="L28" s="116">
        <v>9279.6950226666686</v>
      </c>
      <c r="M28" s="112">
        <v>7272.1469490000009</v>
      </c>
      <c r="N28" s="117">
        <v>2007.5404677333336</v>
      </c>
      <c r="O28" s="169">
        <f t="shared" si="3"/>
        <v>7.432793498524741E-2</v>
      </c>
      <c r="P28" s="113">
        <v>7.4700000000000003E-2</v>
      </c>
      <c r="Q28" s="114">
        <v>4.48333333E-2</v>
      </c>
      <c r="R28" s="118">
        <v>92.171913489999994</v>
      </c>
      <c r="S28" s="91">
        <f t="shared" si="4"/>
        <v>4.816767672193123E-2</v>
      </c>
      <c r="T28" s="119">
        <v>40344.220999999998</v>
      </c>
      <c r="U28" s="93">
        <v>1.4937197765356509</v>
      </c>
      <c r="V28" s="94">
        <v>32714.088983435999</v>
      </c>
      <c r="W28" s="95">
        <f t="shared" si="5"/>
        <v>1.2112187615365275</v>
      </c>
      <c r="X28" s="120">
        <v>1321.29</v>
      </c>
      <c r="Y28" s="97"/>
      <c r="Z28" s="97"/>
      <c r="AA28" s="97"/>
    </row>
    <row r="29" spans="1:27" s="64" customFormat="1" ht="15" customHeight="1" x14ac:dyDescent="0.2">
      <c r="A29" s="115">
        <v>2006</v>
      </c>
      <c r="B29" s="110">
        <v>21943.84748167</v>
      </c>
      <c r="C29" s="106">
        <v>5610.5852834544003</v>
      </c>
      <c r="D29" s="122">
        <v>5471.1450000000004</v>
      </c>
      <c r="E29" s="83">
        <f t="shared" si="0"/>
        <v>0.25567919610000023</v>
      </c>
      <c r="F29" s="62">
        <v>2373.047</v>
      </c>
      <c r="G29" s="126">
        <v>22683.088</v>
      </c>
      <c r="H29" s="57">
        <v>25056.134999999998</v>
      </c>
      <c r="I29" s="58">
        <f t="shared" si="1"/>
        <v>1.1418296185721184</v>
      </c>
      <c r="J29" s="191">
        <v>1848.2604514668451</v>
      </c>
      <c r="K29" s="85">
        <v>8.4226818155327024E-2</v>
      </c>
      <c r="L29" s="116">
        <v>7724.7249152666654</v>
      </c>
      <c r="M29" s="112">
        <v>6309.5534740333323</v>
      </c>
      <c r="N29" s="117">
        <v>1415.1714412333333</v>
      </c>
      <c r="O29" s="169">
        <f t="shared" si="3"/>
        <v>6.4490579531025521E-2</v>
      </c>
      <c r="P29" s="113">
        <v>6.1199999999999997E-2</v>
      </c>
      <c r="Q29" s="114">
        <v>2.8399999999999998E-2</v>
      </c>
      <c r="R29" s="118">
        <v>87.936229609999998</v>
      </c>
      <c r="S29" s="91">
        <f t="shared" si="4"/>
        <v>1.6494309875216384E-2</v>
      </c>
      <c r="T29" s="119">
        <v>34560.358999999997</v>
      </c>
      <c r="U29" s="93">
        <v>1.5749450985127951</v>
      </c>
      <c r="V29" s="94">
        <v>8940.3894371429997</v>
      </c>
      <c r="W29" s="95">
        <f t="shared" si="5"/>
        <v>0.40742123479535808</v>
      </c>
      <c r="X29" s="120">
        <v>1314.48</v>
      </c>
    </row>
    <row r="30" spans="1:27" s="128" customFormat="1" ht="15" customHeight="1" x14ac:dyDescent="0.2">
      <c r="A30" s="115">
        <v>2005</v>
      </c>
      <c r="B30" s="110">
        <v>18731.890311769999</v>
      </c>
      <c r="C30" s="106">
        <v>4928.6713878116898</v>
      </c>
      <c r="D30" s="122">
        <v>4612.6260000000002</v>
      </c>
      <c r="E30" s="83">
        <f t="shared" si="0"/>
        <v>0.26311660519999991</v>
      </c>
      <c r="F30" s="127" t="s">
        <v>43</v>
      </c>
      <c r="G30" s="122" t="s">
        <v>43</v>
      </c>
      <c r="H30" s="112">
        <v>21723.531999999999</v>
      </c>
      <c r="I30" s="58">
        <f t="shared" si="1"/>
        <v>1.1597084778117792</v>
      </c>
      <c r="J30" s="191">
        <v>1084.7093779218819</v>
      </c>
      <c r="K30" s="85">
        <v>5.7907096393806749E-2</v>
      </c>
      <c r="L30" s="116">
        <v>6243.4428820000012</v>
      </c>
      <c r="M30" s="112">
        <v>5407.6548820000016</v>
      </c>
      <c r="N30" s="117">
        <v>835.79619400000013</v>
      </c>
      <c r="O30" s="169">
        <f t="shared" si="3"/>
        <v>4.4618892172074903E-2</v>
      </c>
      <c r="P30" s="113">
        <v>5.5800000000000002E-2</v>
      </c>
      <c r="Q30" s="114">
        <v>1.7100000000000001E-2</v>
      </c>
      <c r="R30" s="118">
        <v>86.509318109999995</v>
      </c>
      <c r="S30" s="91">
        <f t="shared" si="4"/>
        <v>1.7764140864787281E-2</v>
      </c>
      <c r="T30" s="119">
        <v>29550.76</v>
      </c>
      <c r="U30" s="93">
        <v>1.5775634078764031</v>
      </c>
      <c r="V30" s="94">
        <v>3243.0281383860001</v>
      </c>
      <c r="W30" s="95">
        <f t="shared" si="5"/>
        <v>0.17312871709206387</v>
      </c>
      <c r="X30" s="120">
        <v>1307.56</v>
      </c>
    </row>
    <row r="31" spans="1:27" s="64" customFormat="1" ht="15" customHeight="1" x14ac:dyDescent="0.2">
      <c r="A31" s="115">
        <v>2004</v>
      </c>
      <c r="B31" s="110">
        <v>16184.016090679999</v>
      </c>
      <c r="C31" s="106">
        <v>4271.48392326872</v>
      </c>
      <c r="D31" s="122">
        <v>3950.2020000000002</v>
      </c>
      <c r="E31" s="83">
        <f t="shared" si="0"/>
        <v>0.26393225880000015</v>
      </c>
      <c r="F31" s="127" t="s">
        <v>43</v>
      </c>
      <c r="G31" s="122" t="s">
        <v>43</v>
      </c>
      <c r="H31" s="112">
        <v>19946.379000000001</v>
      </c>
      <c r="I31" s="58">
        <f t="shared" si="1"/>
        <v>1.2324739970745988</v>
      </c>
      <c r="J31" s="191">
        <v>570.61054342707325</v>
      </c>
      <c r="K31" s="85">
        <v>3.5257660411971196E-2</v>
      </c>
      <c r="L31" s="116">
        <v>4910.8406367999996</v>
      </c>
      <c r="M31" s="112">
        <v>4645.1801871999996</v>
      </c>
      <c r="N31" s="117">
        <v>265.66044959999999</v>
      </c>
      <c r="O31" s="169">
        <f t="shared" si="3"/>
        <v>1.641498921599489E-2</v>
      </c>
      <c r="P31" s="113">
        <v>5.5800000000000002E-2</v>
      </c>
      <c r="Q31" s="114">
        <v>2.7924999999999998E-2</v>
      </c>
      <c r="R31" s="118">
        <v>84.999377199999998</v>
      </c>
      <c r="S31" s="91">
        <f t="shared" si="4"/>
        <v>3.8246374211094558E-2</v>
      </c>
      <c r="T31" s="119">
        <v>25410.7</v>
      </c>
      <c r="U31" s="93">
        <v>1.57011051642299</v>
      </c>
      <c r="V31" s="94">
        <v>3705.5568204150004</v>
      </c>
      <c r="W31" s="95">
        <f t="shared" si="5"/>
        <v>0.2289639851846752</v>
      </c>
      <c r="X31" s="120">
        <v>1299.8800000000001</v>
      </c>
    </row>
    <row r="32" spans="1:27" s="64" customFormat="1" ht="15" customHeight="1" x14ac:dyDescent="0.2">
      <c r="A32" s="115">
        <v>2003</v>
      </c>
      <c r="B32" s="110">
        <v>13742.20349179</v>
      </c>
      <c r="C32" s="106">
        <v>3682.9545905556702</v>
      </c>
      <c r="D32" s="122">
        <v>3352.9920000000002</v>
      </c>
      <c r="E32" s="83">
        <f t="shared" si="0"/>
        <v>0.2680032057999997</v>
      </c>
      <c r="F32" s="127" t="s">
        <v>43</v>
      </c>
      <c r="G32" s="122" t="s">
        <v>43</v>
      </c>
      <c r="H32" s="112">
        <v>17527.491999999998</v>
      </c>
      <c r="I32" s="58">
        <f t="shared" si="1"/>
        <v>1.2754498949510857</v>
      </c>
      <c r="J32" s="191">
        <v>356.34584413341958</v>
      </c>
      <c r="K32" s="85">
        <v>2.5930764622013606E-2</v>
      </c>
      <c r="L32" s="116">
        <v>3627.2934977999998</v>
      </c>
      <c r="M32" s="112">
        <v>3416.4901926666662</v>
      </c>
      <c r="N32" s="117">
        <v>210.80330513333328</v>
      </c>
      <c r="O32" s="169">
        <f t="shared" si="3"/>
        <v>1.5339847445809796E-2</v>
      </c>
      <c r="P32" s="113">
        <v>5.3099999999999987E-2</v>
      </c>
      <c r="Q32" s="114">
        <v>2.61833333E-2</v>
      </c>
      <c r="R32" s="118">
        <v>81.868214820000006</v>
      </c>
      <c r="S32" s="91">
        <f t="shared" si="4"/>
        <v>1.1276034931061663E-2</v>
      </c>
      <c r="T32" s="119">
        <v>22122.281999999999</v>
      </c>
      <c r="U32" s="93">
        <v>1.609805264218783</v>
      </c>
      <c r="V32" s="94">
        <v>4245.7715909690005</v>
      </c>
      <c r="W32" s="95">
        <f t="shared" si="5"/>
        <v>0.30895857374732882</v>
      </c>
      <c r="X32" s="120">
        <v>1292.27</v>
      </c>
    </row>
    <row r="33" spans="1:24" s="64" customFormat="1" ht="15" customHeight="1" x14ac:dyDescent="0.2">
      <c r="A33" s="115">
        <v>2002</v>
      </c>
      <c r="B33" s="110">
        <v>12171.74247483</v>
      </c>
      <c r="C33" s="106">
        <v>3154.3735431924201</v>
      </c>
      <c r="D33" s="122">
        <v>2999.0239999999999</v>
      </c>
      <c r="E33" s="83">
        <f t="shared" si="0"/>
        <v>0.25915546190000022</v>
      </c>
      <c r="F33" s="127" t="s">
        <v>43</v>
      </c>
      <c r="G33" s="122" t="s">
        <v>43</v>
      </c>
      <c r="H33" s="112">
        <v>14411.832</v>
      </c>
      <c r="I33" s="58">
        <f t="shared" si="1"/>
        <v>1.184040167609715</v>
      </c>
      <c r="J33" s="84">
        <v>293.18940200179901</v>
      </c>
      <c r="K33" s="85">
        <v>2.4087709923873813E-2</v>
      </c>
      <c r="L33" s="116">
        <v>2694.9743718</v>
      </c>
      <c r="M33" s="112">
        <v>2443.1368484999998</v>
      </c>
      <c r="N33" s="117">
        <v>251.83752329999999</v>
      </c>
      <c r="O33" s="169">
        <f t="shared" si="3"/>
        <v>2.0690342719686675E-2</v>
      </c>
      <c r="P33" s="113">
        <v>5.3099999999999987E-2</v>
      </c>
      <c r="Q33" s="114">
        <v>2.15205833E-2</v>
      </c>
      <c r="R33" s="118">
        <v>80.955359360000003</v>
      </c>
      <c r="S33" s="91">
        <f t="shared" si="4"/>
        <v>-7.3197090857320957E-3</v>
      </c>
      <c r="T33" s="119">
        <v>18500.697</v>
      </c>
      <c r="U33" s="93">
        <v>1.5199714256137578</v>
      </c>
      <c r="V33" s="94">
        <v>3832.9126166599999</v>
      </c>
      <c r="W33" s="95">
        <f t="shared" si="5"/>
        <v>0.31490253959826187</v>
      </c>
      <c r="X33" s="120">
        <v>1284.53</v>
      </c>
    </row>
    <row r="34" spans="1:24" s="64" customFormat="1" ht="15" customHeight="1" x14ac:dyDescent="0.2">
      <c r="A34" s="115">
        <v>2001</v>
      </c>
      <c r="B34" s="110">
        <v>11086.31230462</v>
      </c>
      <c r="C34" s="106">
        <v>2724.4191197649802</v>
      </c>
      <c r="D34" s="122">
        <v>2549.549</v>
      </c>
      <c r="E34" s="83">
        <f t="shared" si="0"/>
        <v>0.24574619990000038</v>
      </c>
      <c r="F34" s="127" t="s">
        <v>43</v>
      </c>
      <c r="G34" s="122" t="s">
        <v>43</v>
      </c>
      <c r="H34" s="112">
        <v>11498.324000000001</v>
      </c>
      <c r="I34" s="58">
        <f t="shared" si="1"/>
        <v>1.0371639986371575</v>
      </c>
      <c r="J34" s="84">
        <v>144.063606066413</v>
      </c>
      <c r="K34" s="85">
        <v>1.2994727381653984E-2</v>
      </c>
      <c r="L34" s="129">
        <v>2202.4953634833332</v>
      </c>
      <c r="M34" s="112">
        <v>2015.8902106083331</v>
      </c>
      <c r="N34" s="117">
        <v>186.60515287499999</v>
      </c>
      <c r="O34" s="169">
        <f t="shared" si="3"/>
        <v>1.6832031044014158E-2</v>
      </c>
      <c r="P34" s="113">
        <v>5.8500000000000003E-2</v>
      </c>
      <c r="Q34" s="114">
        <v>2.52118333E-2</v>
      </c>
      <c r="R34" s="118">
        <v>81.552298460000003</v>
      </c>
      <c r="S34" s="91">
        <f t="shared" si="4"/>
        <v>7.1912561406310971E-3</v>
      </c>
      <c r="T34" s="119">
        <v>15830.191999999999</v>
      </c>
      <c r="U34" s="93">
        <v>1.4279045056470547</v>
      </c>
      <c r="V34" s="94">
        <v>4352.2203910400003</v>
      </c>
      <c r="W34" s="95">
        <f t="shared" si="5"/>
        <v>0.39257602270741543</v>
      </c>
      <c r="X34" s="120">
        <v>1276.27</v>
      </c>
    </row>
    <row r="35" spans="1:24" s="64" customFormat="1" ht="15" customHeight="1" x14ac:dyDescent="0.2">
      <c r="A35" s="115">
        <v>2000</v>
      </c>
      <c r="B35" s="110">
        <v>10028.013925339999</v>
      </c>
      <c r="C35" s="106">
        <v>2305.1101949819299</v>
      </c>
      <c r="D35" s="122">
        <v>2115.0970000000002</v>
      </c>
      <c r="E35" s="83">
        <v>0.22986716157861128</v>
      </c>
      <c r="F35" s="127" t="s">
        <v>43</v>
      </c>
      <c r="G35" s="122" t="s">
        <v>43</v>
      </c>
      <c r="H35" s="112">
        <v>11189.316000000001</v>
      </c>
      <c r="I35" s="58">
        <f t="shared" si="1"/>
        <v>1.1158057899905267</v>
      </c>
      <c r="J35" s="84">
        <v>169.141425305024</v>
      </c>
      <c r="K35" s="85">
        <v>1.6866891745893668E-2</v>
      </c>
      <c r="L35" s="129">
        <v>2063.0062685833336</v>
      </c>
      <c r="M35" s="112">
        <v>1863.4219211666668</v>
      </c>
      <c r="N35" s="117">
        <v>199.5843474166667</v>
      </c>
      <c r="O35" s="169">
        <f t="shared" si="3"/>
        <v>1.9902679523841987E-2</v>
      </c>
      <c r="P35" s="113">
        <v>5.8500000000000003E-2</v>
      </c>
      <c r="Q35" s="114">
        <v>2.60098333E-2</v>
      </c>
      <c r="R35" s="118">
        <v>80.970022290000003</v>
      </c>
      <c r="S35" s="91">
        <f t="shared" si="4"/>
        <v>3.4781123039147044E-3</v>
      </c>
      <c r="T35" s="119">
        <v>13461.026</v>
      </c>
      <c r="U35" s="93">
        <v>1.3423426981026145</v>
      </c>
      <c r="V35" s="94">
        <v>4809.0944404860002</v>
      </c>
      <c r="W35" s="95">
        <f t="shared" si="5"/>
        <v>0.47956599146056211</v>
      </c>
      <c r="X35" s="120">
        <v>1267.43</v>
      </c>
    </row>
    <row r="36" spans="1:24" s="64" customFormat="1" ht="15" customHeight="1" x14ac:dyDescent="0.2">
      <c r="A36" s="115">
        <v>1999</v>
      </c>
      <c r="B36" s="110">
        <v>9056.4375776500001</v>
      </c>
      <c r="C36" s="106">
        <v>1980.00495642958</v>
      </c>
      <c r="D36" s="122">
        <v>1787.241</v>
      </c>
      <c r="E36" s="83">
        <v>0.21862974223061185</v>
      </c>
      <c r="F36" s="127" t="s">
        <v>43</v>
      </c>
      <c r="G36" s="122" t="s">
        <v>43</v>
      </c>
      <c r="H36" s="112">
        <v>10073.721</v>
      </c>
      <c r="I36" s="58">
        <f t="shared" si="1"/>
        <v>1.1123271058435285</v>
      </c>
      <c r="J36" s="84">
        <v>174.78846783553001</v>
      </c>
      <c r="K36" s="85">
        <v>1.9299914159059971E-2</v>
      </c>
      <c r="L36" s="129">
        <v>1613.6907995999998</v>
      </c>
      <c r="M36" s="112">
        <v>1371.7005084</v>
      </c>
      <c r="N36" s="117">
        <v>241.99029119999997</v>
      </c>
      <c r="O36" s="169">
        <f t="shared" si="3"/>
        <v>2.6720251658024739E-2</v>
      </c>
      <c r="P36" s="113">
        <v>5.8500000000000003E-2</v>
      </c>
      <c r="Q36" s="130">
        <v>3.6584166699999997E-2</v>
      </c>
      <c r="R36" s="118">
        <v>80.689375580000004</v>
      </c>
      <c r="S36" s="91">
        <f t="shared" si="4"/>
        <v>-1.4014726920506426E-2</v>
      </c>
      <c r="T36" s="119">
        <v>11989.787</v>
      </c>
      <c r="U36" s="93">
        <v>1.3238977168707757</v>
      </c>
      <c r="V36" s="94">
        <v>2647.1175088010004</v>
      </c>
      <c r="W36" s="95">
        <f t="shared" si="5"/>
        <v>0.29229125537548117</v>
      </c>
      <c r="X36" s="120">
        <v>1257.8599999999999</v>
      </c>
    </row>
    <row r="37" spans="1:24" s="64" customFormat="1" ht="15" customHeight="1" x14ac:dyDescent="0.2">
      <c r="A37" s="115">
        <v>1998</v>
      </c>
      <c r="B37" s="110">
        <v>8519.5507089599996</v>
      </c>
      <c r="C37" s="106">
        <v>1760.51750671533</v>
      </c>
      <c r="D37" s="122">
        <v>962</v>
      </c>
      <c r="E37" s="83">
        <v>0.20664442449605086</v>
      </c>
      <c r="F37" s="127" t="s">
        <v>43</v>
      </c>
      <c r="G37" s="122" t="s">
        <v>43</v>
      </c>
      <c r="H37" s="112">
        <v>9003.6200000000008</v>
      </c>
      <c r="I37" s="58">
        <f t="shared" si="1"/>
        <v>1.0568186407448583</v>
      </c>
      <c r="J37" s="84">
        <v>261.23253432742501</v>
      </c>
      <c r="K37" s="85">
        <v>3.066271253631804E-2</v>
      </c>
      <c r="L37" s="129">
        <v>1524.9244200000001</v>
      </c>
      <c r="M37" s="112">
        <v>1164.0547481250001</v>
      </c>
      <c r="N37" s="117">
        <v>360.86967187499999</v>
      </c>
      <c r="O37" s="169">
        <f t="shared" si="3"/>
        <v>4.2357828975121171E-2</v>
      </c>
      <c r="P37" s="113">
        <v>6.3899999999999998E-2</v>
      </c>
      <c r="Q37" s="172">
        <v>6.8549083299999994E-2</v>
      </c>
      <c r="R37" s="118">
        <v>81.836288819999993</v>
      </c>
      <c r="S37" s="91">
        <f t="shared" si="4"/>
        <v>-7.7318600169494767E-3</v>
      </c>
      <c r="T37" s="131">
        <v>10449.85</v>
      </c>
      <c r="U37" s="93">
        <v>1.2265729997476393</v>
      </c>
      <c r="V37" s="94">
        <v>1950.5653802410002</v>
      </c>
      <c r="W37" s="95">
        <f t="shared" si="5"/>
        <v>0.22895167208636874</v>
      </c>
      <c r="X37" s="120">
        <v>1247.6099999999999</v>
      </c>
    </row>
    <row r="38" spans="1:24" s="64" customFormat="1" ht="15" customHeight="1" x14ac:dyDescent="0.2">
      <c r="A38" s="115">
        <v>1997</v>
      </c>
      <c r="B38" s="110">
        <v>7971.5044491799999</v>
      </c>
      <c r="C38" s="132">
        <v>1642.5279640399399</v>
      </c>
      <c r="D38" s="122">
        <v>517</v>
      </c>
      <c r="E38" s="83">
        <v>0.20604979032077234</v>
      </c>
      <c r="F38" s="127" t="s">
        <v>43</v>
      </c>
      <c r="G38" s="122" t="s">
        <v>43</v>
      </c>
      <c r="H38" s="112">
        <v>7833.0129999999999</v>
      </c>
      <c r="I38" s="58">
        <f t="shared" si="1"/>
        <v>0.98262668608379866</v>
      </c>
      <c r="J38" s="84">
        <v>307.504489348167</v>
      </c>
      <c r="K38" s="85">
        <v>3.8575464808251955E-2</v>
      </c>
      <c r="L38" s="129">
        <v>1520.7045321333335</v>
      </c>
      <c r="M38" s="112">
        <v>1184.4211138333335</v>
      </c>
      <c r="N38" s="117">
        <v>336.28341830000005</v>
      </c>
      <c r="O38" s="169">
        <f t="shared" si="3"/>
        <v>4.2185690347898173E-2</v>
      </c>
      <c r="P38" s="113">
        <v>8.6400000000000005E-2</v>
      </c>
      <c r="Q38" s="173" t="s">
        <v>43</v>
      </c>
      <c r="R38" s="118">
        <v>82.473965980000003</v>
      </c>
      <c r="S38" s="91">
        <f t="shared" si="4"/>
        <v>2.7864650465773577E-2</v>
      </c>
      <c r="T38" s="92">
        <v>9099.5300000000007</v>
      </c>
      <c r="U38" s="93">
        <v>1.1415064398087691</v>
      </c>
      <c r="V38" s="94">
        <v>1752.9237024850001</v>
      </c>
      <c r="W38" s="95">
        <f t="shared" si="5"/>
        <v>0.21989872973919208</v>
      </c>
      <c r="X38" s="120">
        <v>1236.26</v>
      </c>
    </row>
    <row r="39" spans="1:24" s="64" customFormat="1" ht="15" customHeight="1" x14ac:dyDescent="0.2">
      <c r="A39" s="115">
        <v>1996</v>
      </c>
      <c r="B39" s="110">
        <v>7181.3629586699999</v>
      </c>
      <c r="C39" s="81">
        <v>1538.63662552707</v>
      </c>
      <c r="D39" s="134">
        <v>483</v>
      </c>
      <c r="E39" s="83">
        <v>0.21425391332392985</v>
      </c>
      <c r="F39" s="127" t="s">
        <v>43</v>
      </c>
      <c r="G39" s="122" t="s">
        <v>43</v>
      </c>
      <c r="H39" s="112">
        <v>6454.4120000000003</v>
      </c>
      <c r="I39" s="58">
        <f t="shared" si="1"/>
        <v>0.89877256408654882</v>
      </c>
      <c r="J39" s="84">
        <v>60.389046450000002</v>
      </c>
      <c r="K39" s="85">
        <v>8.4091344216341013E-3</v>
      </c>
      <c r="L39" s="129">
        <v>1259.5477338000003</v>
      </c>
      <c r="M39" s="112">
        <v>1157.6902079250003</v>
      </c>
      <c r="N39" s="117">
        <v>101.85752587500002</v>
      </c>
      <c r="O39" s="169">
        <f t="shared" si="3"/>
        <v>1.4183592510392234E-2</v>
      </c>
      <c r="P39" s="113">
        <v>0.1008</v>
      </c>
      <c r="Q39" s="173" t="s">
        <v>43</v>
      </c>
      <c r="R39" s="118">
        <v>80.238157760000007</v>
      </c>
      <c r="S39" s="91">
        <f t="shared" si="4"/>
        <v>8.3131602988719688E-2</v>
      </c>
      <c r="T39" s="119">
        <v>7609.53</v>
      </c>
      <c r="U39" s="93">
        <v>1.0596219747970095</v>
      </c>
      <c r="V39" s="94">
        <v>984.23866371700012</v>
      </c>
      <c r="W39" s="95">
        <f t="shared" si="5"/>
        <v>0.13705457715777156</v>
      </c>
      <c r="X39" s="120">
        <v>1223.8900000000001</v>
      </c>
    </row>
    <row r="40" spans="1:24" s="64" customFormat="1" ht="15" customHeight="1" x14ac:dyDescent="0.2">
      <c r="A40" s="115">
        <v>1995</v>
      </c>
      <c r="B40" s="110">
        <v>6133.9891336700002</v>
      </c>
      <c r="C40" s="106">
        <v>1319.8430000000001</v>
      </c>
      <c r="D40" s="134">
        <v>373</v>
      </c>
      <c r="E40" s="83">
        <v>0.21516875638858232</v>
      </c>
      <c r="F40" s="127" t="s">
        <v>43</v>
      </c>
      <c r="G40" s="122" t="s">
        <v>43</v>
      </c>
      <c r="H40" s="112">
        <v>5318.8220000000001</v>
      </c>
      <c r="I40" s="58">
        <f t="shared" si="1"/>
        <v>0.867106524660196</v>
      </c>
      <c r="J40" s="84">
        <v>13.544170133333299</v>
      </c>
      <c r="K40" s="85">
        <v>2.2080525149593389E-3</v>
      </c>
      <c r="L40" s="129">
        <v>1245.4274613333332</v>
      </c>
      <c r="M40" s="112">
        <v>1105.6663584</v>
      </c>
      <c r="N40" s="117">
        <v>139.76110293333335</v>
      </c>
      <c r="O40" s="169">
        <f t="shared" si="3"/>
        <v>2.2784700117281346E-2</v>
      </c>
      <c r="P40" s="113">
        <v>0.1206</v>
      </c>
      <c r="Q40" s="173" t="s">
        <v>43</v>
      </c>
      <c r="R40" s="118">
        <v>74.079786369999994</v>
      </c>
      <c r="S40" s="91">
        <f t="shared" si="4"/>
        <v>0.16791225167051449</v>
      </c>
      <c r="T40" s="119">
        <v>6074.35</v>
      </c>
      <c r="U40" s="93">
        <v>0.99027726779908443</v>
      </c>
      <c r="V40" s="192">
        <v>347.427637167</v>
      </c>
      <c r="W40" s="95">
        <f t="shared" si="5"/>
        <v>5.6639754260394672E-2</v>
      </c>
      <c r="X40" s="120">
        <v>1211.21</v>
      </c>
    </row>
    <row r="41" spans="1:24" s="64" customFormat="1" ht="15" customHeight="1" x14ac:dyDescent="0.2">
      <c r="A41" s="115">
        <v>1994</v>
      </c>
      <c r="B41" s="110">
        <v>4863.7450333799998</v>
      </c>
      <c r="C41" s="134" t="s">
        <v>43</v>
      </c>
      <c r="D41" s="134">
        <v>295</v>
      </c>
      <c r="E41" s="83"/>
      <c r="F41" s="127" t="s">
        <v>43</v>
      </c>
      <c r="G41" s="122" t="s">
        <v>43</v>
      </c>
      <c r="H41" s="112">
        <v>4256.6760000000004</v>
      </c>
      <c r="I41" s="58">
        <f t="shared" si="1"/>
        <v>0.8751848566868391</v>
      </c>
      <c r="J41" s="84">
        <v>66.165630533333299</v>
      </c>
      <c r="K41" s="85">
        <v>1.3603844379020071E-2</v>
      </c>
      <c r="L41" s="129">
        <v>1045.4999070666668</v>
      </c>
      <c r="M41" s="112">
        <v>998.92130766666685</v>
      </c>
      <c r="N41" s="117">
        <v>46.578599400000009</v>
      </c>
      <c r="O41" s="169">
        <f t="shared" si="3"/>
        <v>9.5766943127836585E-3</v>
      </c>
      <c r="P41" s="113">
        <v>0.10979999999999999</v>
      </c>
      <c r="Q41" s="173" t="s">
        <v>43</v>
      </c>
      <c r="R41" s="118">
        <v>63.429239879999997</v>
      </c>
      <c r="S41" s="91">
        <f t="shared" si="4"/>
        <v>0.24256989721470479</v>
      </c>
      <c r="T41" s="119">
        <v>4692.03</v>
      </c>
      <c r="U41" s="93">
        <v>0.96469489411934306</v>
      </c>
      <c r="V41" s="62">
        <v>0</v>
      </c>
      <c r="W41" s="95"/>
      <c r="X41" s="120">
        <v>1198.5</v>
      </c>
    </row>
    <row r="42" spans="1:24" s="64" customFormat="1" ht="15" customHeight="1" x14ac:dyDescent="0.2">
      <c r="A42" s="115">
        <v>1993</v>
      </c>
      <c r="B42" s="110">
        <v>3567.32303581</v>
      </c>
      <c r="C42" s="134" t="s">
        <v>43</v>
      </c>
      <c r="D42" s="134">
        <v>237</v>
      </c>
      <c r="E42" s="83"/>
      <c r="F42" s="127" t="s">
        <v>43</v>
      </c>
      <c r="G42" s="122" t="s">
        <v>43</v>
      </c>
      <c r="H42" s="112">
        <v>3391.6410000000001</v>
      </c>
      <c r="I42" s="58">
        <f t="shared" si="1"/>
        <v>0.95075241741596039</v>
      </c>
      <c r="J42" s="84">
        <v>-68.766332799999986</v>
      </c>
      <c r="K42" s="85">
        <v>-1.9276732751618002E-2</v>
      </c>
      <c r="L42" s="129">
        <v>529.98138746666666</v>
      </c>
      <c r="M42" s="112">
        <v>600.54428692499994</v>
      </c>
      <c r="N42" s="117">
        <v>-70.562899458333334</v>
      </c>
      <c r="O42" s="169">
        <f t="shared" si="3"/>
        <v>-1.9780350349547542E-2</v>
      </c>
      <c r="P42" s="113">
        <v>0.10979999999999999</v>
      </c>
      <c r="Q42" s="173" t="s">
        <v>43</v>
      </c>
      <c r="R42" s="118">
        <v>51.046818389999999</v>
      </c>
      <c r="S42" s="91">
        <f t="shared" si="4"/>
        <v>0.14610078634360901</v>
      </c>
      <c r="T42" s="119">
        <v>3568.08</v>
      </c>
      <c r="U42" s="93">
        <v>1.0002121939006929</v>
      </c>
      <c r="V42" s="127">
        <v>0</v>
      </c>
      <c r="W42" s="174"/>
      <c r="X42" s="120">
        <v>1185.17</v>
      </c>
    </row>
    <row r="43" spans="1:24" s="64" customFormat="1" ht="15" customHeight="1" x14ac:dyDescent="0.2">
      <c r="A43" s="115">
        <v>1992</v>
      </c>
      <c r="B43" s="110">
        <v>2719.4530899699998</v>
      </c>
      <c r="C43" s="134" t="s">
        <v>43</v>
      </c>
      <c r="D43" s="134">
        <v>134</v>
      </c>
      <c r="E43" s="83"/>
      <c r="F43" s="127" t="s">
        <v>43</v>
      </c>
      <c r="G43" s="122" t="s">
        <v>43</v>
      </c>
      <c r="H43" s="112">
        <v>2353.5540000000001</v>
      </c>
      <c r="I43" s="58">
        <f t="shared" si="1"/>
        <v>0.86545122204184211</v>
      </c>
      <c r="J43" s="84">
        <v>35.375819941666698</v>
      </c>
      <c r="K43" s="85">
        <v>1.3008431758628701E-2</v>
      </c>
      <c r="L43" s="129">
        <v>469.43011183333329</v>
      </c>
      <c r="M43" s="112">
        <v>445.36173254166664</v>
      </c>
      <c r="N43" s="117">
        <v>24.068379291666666</v>
      </c>
      <c r="O43" s="169">
        <f t="shared" si="3"/>
        <v>8.8504484156894138E-3</v>
      </c>
      <c r="P43" s="113">
        <v>8.6400000000000005E-2</v>
      </c>
      <c r="Q43" s="173" t="s">
        <v>43</v>
      </c>
      <c r="R43" s="118">
        <v>44.539554459999998</v>
      </c>
      <c r="S43" s="91">
        <f t="shared" si="4"/>
        <v>6.3539813341503715E-2</v>
      </c>
      <c r="T43" s="119">
        <v>2432.73</v>
      </c>
      <c r="U43" s="93">
        <v>0.89456589965552125</v>
      </c>
      <c r="V43" s="127">
        <v>0</v>
      </c>
      <c r="W43" s="174"/>
      <c r="X43" s="120">
        <v>1171.71</v>
      </c>
    </row>
    <row r="44" spans="1:24" s="64" customFormat="1" ht="15" customHeight="1" x14ac:dyDescent="0.2">
      <c r="A44" s="115">
        <v>1991</v>
      </c>
      <c r="B44" s="110">
        <v>2200.5628458000001</v>
      </c>
      <c r="C44" s="134" t="s">
        <v>43</v>
      </c>
      <c r="D44" s="134">
        <v>161</v>
      </c>
      <c r="E44" s="83"/>
      <c r="F44" s="127" t="s">
        <v>43</v>
      </c>
      <c r="G44" s="122" t="s">
        <v>43</v>
      </c>
      <c r="H44" s="112">
        <v>1943.1959999999999</v>
      </c>
      <c r="I44" s="58">
        <f t="shared" si="1"/>
        <v>0.88304499174326645</v>
      </c>
      <c r="J44" s="84">
        <v>70.798241391666707</v>
      </c>
      <c r="K44" s="85">
        <v>3.2172787760546086E-2</v>
      </c>
      <c r="L44" s="129">
        <v>383.26863509166674</v>
      </c>
      <c r="M44" s="112">
        <v>340.3127583916667</v>
      </c>
      <c r="N44" s="117">
        <v>42.955876700000012</v>
      </c>
      <c r="O44" s="169">
        <f t="shared" si="3"/>
        <v>1.9520404419253786E-2</v>
      </c>
      <c r="P44" s="113">
        <v>8.6400000000000005E-2</v>
      </c>
      <c r="Q44" s="173" t="s">
        <v>43</v>
      </c>
      <c r="R44" s="118">
        <v>41.878596270000003</v>
      </c>
      <c r="S44" s="91">
        <v>3.5566856521670687E-2</v>
      </c>
      <c r="T44" s="119">
        <v>1859.89</v>
      </c>
      <c r="U44" s="93">
        <v>0.84518831332165356</v>
      </c>
      <c r="V44" s="127">
        <v>0</v>
      </c>
      <c r="W44" s="174"/>
      <c r="X44" s="120">
        <v>1158.23</v>
      </c>
    </row>
    <row r="45" spans="1:24" s="64" customFormat="1" ht="15" customHeight="1" x14ac:dyDescent="0.2">
      <c r="A45" s="115">
        <v>1990</v>
      </c>
      <c r="B45" s="110">
        <v>1887.28688272</v>
      </c>
      <c r="C45" s="134" t="s">
        <v>43</v>
      </c>
      <c r="D45" s="134">
        <v>129</v>
      </c>
      <c r="E45" s="83"/>
      <c r="F45" s="127" t="s">
        <v>43</v>
      </c>
      <c r="G45" s="122" t="s">
        <v>43</v>
      </c>
      <c r="H45" s="112">
        <v>1639.1379999999999</v>
      </c>
      <c r="I45" s="58">
        <f t="shared" si="1"/>
        <v>0.86851554737541414</v>
      </c>
      <c r="J45" s="84">
        <v>57.531513525000001</v>
      </c>
      <c r="K45" s="85">
        <v>3.0483713976798429E-2</v>
      </c>
      <c r="L45" s="129">
        <v>297.75687307499993</v>
      </c>
      <c r="M45" s="112">
        <v>255.8155029583333</v>
      </c>
      <c r="N45" s="117">
        <v>41.941370116666661</v>
      </c>
      <c r="O45" s="169">
        <f t="shared" si="3"/>
        <v>2.2223102645751357E-2</v>
      </c>
      <c r="P45" s="113">
        <v>9.3599999999999989E-2</v>
      </c>
      <c r="Q45" s="173" t="s">
        <v>43</v>
      </c>
      <c r="R45" s="118">
        <v>40.440263229999999</v>
      </c>
      <c r="S45" s="91">
        <v>3.0522901178439144E-2</v>
      </c>
      <c r="T45" s="119">
        <v>1468.19</v>
      </c>
      <c r="U45" s="93">
        <v>0.77793684332930446</v>
      </c>
      <c r="V45" s="127">
        <v>0</v>
      </c>
      <c r="W45" s="174"/>
      <c r="X45" s="120">
        <v>1143.33</v>
      </c>
    </row>
    <row r="46" spans="1:24" s="64" customFormat="1" ht="15" customHeight="1" x14ac:dyDescent="0.2">
      <c r="A46" s="115">
        <v>1989</v>
      </c>
      <c r="B46" s="110">
        <v>1717.97417348</v>
      </c>
      <c r="C46" s="134" t="s">
        <v>43</v>
      </c>
      <c r="D46" s="134">
        <v>110</v>
      </c>
      <c r="E46" s="83"/>
      <c r="F46" s="127" t="s">
        <v>43</v>
      </c>
      <c r="G46" s="122" t="s">
        <v>43</v>
      </c>
      <c r="H46" s="112">
        <v>1335.8130000000001</v>
      </c>
      <c r="I46" s="58">
        <f t="shared" si="1"/>
        <v>0.77755126975752009</v>
      </c>
      <c r="J46" s="84">
        <v>-16.27450601666667</v>
      </c>
      <c r="K46" s="85">
        <v>-9.4730795537515868E-3</v>
      </c>
      <c r="L46" s="129">
        <v>198.01528418333334</v>
      </c>
      <c r="M46" s="112">
        <v>222.8981671666667</v>
      </c>
      <c r="N46" s="117">
        <v>-24.882882983333339</v>
      </c>
      <c r="O46" s="169">
        <f t="shared" si="3"/>
        <v>-1.4483851601173686E-2</v>
      </c>
      <c r="P46" s="113">
        <v>0.1134</v>
      </c>
      <c r="Q46" s="173" t="s">
        <v>43</v>
      </c>
      <c r="R46" s="118">
        <v>39.242469219999997</v>
      </c>
      <c r="S46" s="91">
        <v>0.18245638361385863</v>
      </c>
      <c r="T46" s="119">
        <v>1139.31</v>
      </c>
      <c r="U46" s="93">
        <v>0.66317062129762183</v>
      </c>
      <c r="V46" s="127">
        <v>0</v>
      </c>
      <c r="W46" s="174"/>
      <c r="X46" s="120">
        <v>1127.04</v>
      </c>
    </row>
    <row r="47" spans="1:24" s="64" customFormat="1" ht="15" customHeight="1" x14ac:dyDescent="0.2">
      <c r="A47" s="115">
        <v>1988</v>
      </c>
      <c r="B47" s="110">
        <v>1518.03864767</v>
      </c>
      <c r="C47" s="134" t="s">
        <v>43</v>
      </c>
      <c r="D47" s="134">
        <v>67</v>
      </c>
      <c r="E47" s="83"/>
      <c r="F47" s="127" t="s">
        <v>43</v>
      </c>
      <c r="G47" s="122" t="s">
        <v>43</v>
      </c>
      <c r="H47" s="112">
        <v>1123.354</v>
      </c>
      <c r="I47" s="58">
        <f t="shared" si="1"/>
        <v>0.74000355769875048</v>
      </c>
      <c r="J47" s="84">
        <v>-14.190514200000001</v>
      </c>
      <c r="K47" s="85">
        <v>-9.3479268276737675E-3</v>
      </c>
      <c r="L47" s="129">
        <v>177.30120240000002</v>
      </c>
      <c r="M47" s="112">
        <v>206.22701520000001</v>
      </c>
      <c r="N47" s="117">
        <v>-28.925812799999999</v>
      </c>
      <c r="O47" s="169">
        <f t="shared" si="3"/>
        <v>-1.9054727522515656E-2</v>
      </c>
      <c r="P47" s="113">
        <v>0.09</v>
      </c>
      <c r="Q47" s="173" t="s">
        <v>43</v>
      </c>
      <c r="R47" s="118">
        <v>33.187244589999999</v>
      </c>
      <c r="S47" s="91">
        <v>0.1881181793794553</v>
      </c>
      <c r="T47" s="119">
        <v>960.21</v>
      </c>
      <c r="U47" s="93">
        <v>0.63253330307090838</v>
      </c>
      <c r="V47" s="127">
        <v>0</v>
      </c>
      <c r="W47" s="174"/>
      <c r="X47" s="120">
        <v>1110.26</v>
      </c>
    </row>
    <row r="48" spans="1:24" s="64" customFormat="1" ht="15" customHeight="1" x14ac:dyDescent="0.2">
      <c r="A48" s="115">
        <v>1987</v>
      </c>
      <c r="B48" s="110">
        <v>1217.4594674499999</v>
      </c>
      <c r="C48" s="134" t="s">
        <v>43</v>
      </c>
      <c r="D48" s="134">
        <v>43</v>
      </c>
      <c r="E48" s="83"/>
      <c r="F48" s="127" t="s">
        <v>43</v>
      </c>
      <c r="G48" s="122" t="s">
        <v>43</v>
      </c>
      <c r="H48" s="112">
        <v>948.69299999999998</v>
      </c>
      <c r="I48" s="58">
        <f t="shared" si="1"/>
        <v>0.77923990519952324</v>
      </c>
      <c r="J48" s="84">
        <v>1.1194200000000001</v>
      </c>
      <c r="K48" s="85">
        <v>9.1947208915681936E-4</v>
      </c>
      <c r="L48" s="129">
        <v>147.15522179999999</v>
      </c>
      <c r="M48" s="112">
        <v>161.2561824</v>
      </c>
      <c r="N48" s="117">
        <v>-14.100960600000001</v>
      </c>
      <c r="O48" s="169">
        <f t="shared" si="3"/>
        <v>-1.1582283416412067E-2</v>
      </c>
      <c r="P48" s="113">
        <v>7.9199999999999993E-2</v>
      </c>
      <c r="Q48" s="173" t="s">
        <v>43</v>
      </c>
      <c r="R48" s="136">
        <v>27.9326124</v>
      </c>
      <c r="S48" s="175">
        <v>7.2338355637309393E-2</v>
      </c>
      <c r="T48" s="127">
        <v>795.74</v>
      </c>
      <c r="U48" s="93">
        <v>0.65360697524222133</v>
      </c>
      <c r="V48" s="127">
        <v>0</v>
      </c>
      <c r="W48" s="174"/>
      <c r="X48" s="120">
        <v>1093</v>
      </c>
    </row>
    <row r="49" spans="1:24" s="64" customFormat="1" ht="15" customHeight="1" x14ac:dyDescent="0.2">
      <c r="A49" s="115">
        <v>1986</v>
      </c>
      <c r="B49" s="110">
        <v>1037.6154453700001</v>
      </c>
      <c r="C49" s="134" t="s">
        <v>43</v>
      </c>
      <c r="D49" s="134">
        <v>33</v>
      </c>
      <c r="E49" s="83"/>
      <c r="F49" s="127" t="s">
        <v>43</v>
      </c>
      <c r="G49" s="122" t="s">
        <v>43</v>
      </c>
      <c r="H49" s="112">
        <v>796.27</v>
      </c>
      <c r="I49" s="58">
        <f t="shared" si="1"/>
        <v>0.76740376557912604</v>
      </c>
      <c r="J49" s="84">
        <v>-24.348134999999999</v>
      </c>
      <c r="K49" s="85">
        <v>-2.3465470862683403E-2</v>
      </c>
      <c r="L49" s="129">
        <v>107.09026200000002</v>
      </c>
      <c r="M49" s="112">
        <v>148.49074400000003</v>
      </c>
      <c r="N49" s="117">
        <v>-41.400482000000004</v>
      </c>
      <c r="O49" s="169">
        <f t="shared" si="3"/>
        <v>-3.9899639297714132E-2</v>
      </c>
      <c r="P49" s="113">
        <v>7.9199999999999993E-2</v>
      </c>
      <c r="Q49" s="173" t="s">
        <v>43</v>
      </c>
      <c r="R49" s="176">
        <v>26.04831978</v>
      </c>
      <c r="S49" s="107" t="s">
        <v>43</v>
      </c>
      <c r="T49" s="127">
        <v>634.86</v>
      </c>
      <c r="U49" s="93">
        <v>0.6118451713810189</v>
      </c>
      <c r="V49" s="127">
        <v>0</v>
      </c>
      <c r="W49" s="174"/>
      <c r="X49" s="120">
        <v>1075.07</v>
      </c>
    </row>
    <row r="50" spans="1:24" s="64" customFormat="1" ht="15" customHeight="1" x14ac:dyDescent="0.2">
      <c r="A50" s="115">
        <v>1985</v>
      </c>
      <c r="B50" s="110">
        <v>909.89480271000002</v>
      </c>
      <c r="C50" s="134" t="s">
        <v>43</v>
      </c>
      <c r="D50" s="134">
        <v>30</v>
      </c>
      <c r="E50" s="83"/>
      <c r="F50" s="127" t="s">
        <v>43</v>
      </c>
      <c r="G50" s="122" t="s">
        <v>43</v>
      </c>
      <c r="H50" s="122">
        <v>608.09500000000003</v>
      </c>
      <c r="I50" s="58">
        <f t="shared" si="1"/>
        <v>0.66831352172676484</v>
      </c>
      <c r="J50" s="84">
        <v>-33.618878766666668</v>
      </c>
      <c r="K50" s="85">
        <v>-3.694809407256458E-2</v>
      </c>
      <c r="L50" s="129">
        <v>80.53572166666666</v>
      </c>
      <c r="M50" s="112">
        <v>124.4166476</v>
      </c>
      <c r="N50" s="117">
        <v>-43.88092593333333</v>
      </c>
      <c r="O50" s="169">
        <f t="shared" si="3"/>
        <v>-4.8226372765994334E-2</v>
      </c>
      <c r="P50" s="113">
        <v>7.9199999999999993E-2</v>
      </c>
      <c r="Q50" s="173" t="s">
        <v>43</v>
      </c>
      <c r="R50" s="135" t="s">
        <v>43</v>
      </c>
      <c r="S50" s="107" t="s">
        <v>43</v>
      </c>
      <c r="T50" s="127">
        <v>487.49</v>
      </c>
      <c r="U50" s="93">
        <v>0.53576523192359848</v>
      </c>
      <c r="V50" s="127">
        <v>0</v>
      </c>
      <c r="W50" s="174"/>
      <c r="X50" s="120">
        <v>1058.51</v>
      </c>
    </row>
    <row r="51" spans="1:24" s="64" customFormat="1" ht="15" customHeight="1" x14ac:dyDescent="0.2">
      <c r="A51" s="115">
        <v>1984</v>
      </c>
      <c r="B51" s="110">
        <v>727.85023067999998</v>
      </c>
      <c r="C51" s="134" t="s">
        <v>43</v>
      </c>
      <c r="D51" s="134">
        <v>7</v>
      </c>
      <c r="E51" s="177"/>
      <c r="F51" s="127" t="s">
        <v>43</v>
      </c>
      <c r="G51" s="122" t="s">
        <v>43</v>
      </c>
      <c r="H51" s="122" t="s">
        <v>43</v>
      </c>
      <c r="I51" s="213" t="s">
        <v>43</v>
      </c>
      <c r="J51" s="84">
        <v>4.7391364999999999</v>
      </c>
      <c r="K51" s="85">
        <v>6.5111424029809309E-3</v>
      </c>
      <c r="L51" s="129">
        <v>61.022802450000022</v>
      </c>
      <c r="M51" s="112">
        <v>63.99001550000002</v>
      </c>
      <c r="N51" s="117">
        <v>-2.9672130500000007</v>
      </c>
      <c r="O51" s="169">
        <f t="shared" si="3"/>
        <v>-4.0766807853146623E-3</v>
      </c>
      <c r="P51" s="113">
        <v>7.2000000000000008E-2</v>
      </c>
      <c r="Q51" s="173" t="s">
        <v>43</v>
      </c>
      <c r="R51" s="135" t="s">
        <v>43</v>
      </c>
      <c r="S51" s="107" t="s">
        <v>43</v>
      </c>
      <c r="T51" s="127">
        <v>359.85</v>
      </c>
      <c r="U51" s="93">
        <v>0.49440116226082287</v>
      </c>
      <c r="V51" s="127">
        <v>0</v>
      </c>
      <c r="W51" s="174"/>
      <c r="X51" s="120">
        <v>1043.57</v>
      </c>
    </row>
    <row r="52" spans="1:24" s="64" customFormat="1" ht="15" customHeight="1" x14ac:dyDescent="0.2">
      <c r="A52" s="115">
        <v>1983</v>
      </c>
      <c r="B52" s="110">
        <v>602.09241007000003</v>
      </c>
      <c r="C52" s="137" t="s">
        <v>43</v>
      </c>
      <c r="D52" s="137" t="s">
        <v>43</v>
      </c>
      <c r="E52" s="177"/>
      <c r="F52" s="127" t="s">
        <v>43</v>
      </c>
      <c r="G52" s="122" t="s">
        <v>43</v>
      </c>
      <c r="H52" s="122" t="s">
        <v>43</v>
      </c>
      <c r="I52" s="213" t="s">
        <v>43</v>
      </c>
      <c r="J52" s="138">
        <v>8.3989806666666702</v>
      </c>
      <c r="K52" s="85">
        <v>1.3949653784358773E-2</v>
      </c>
      <c r="L52" s="129">
        <v>44.027298183333336</v>
      </c>
      <c r="M52" s="112">
        <v>42.371272749999996</v>
      </c>
      <c r="N52" s="117">
        <v>1.6560254333333333</v>
      </c>
      <c r="O52" s="169">
        <f t="shared" si="3"/>
        <v>2.75045060465187E-3</v>
      </c>
      <c r="P52" s="113">
        <v>7.2000000000000008E-2</v>
      </c>
      <c r="Q52" s="173" t="s">
        <v>43</v>
      </c>
      <c r="R52" s="135" t="s">
        <v>43</v>
      </c>
      <c r="S52" s="107" t="s">
        <v>43</v>
      </c>
      <c r="T52" s="127">
        <v>271.27999999999997</v>
      </c>
      <c r="U52" s="93">
        <v>0.45056206566108453</v>
      </c>
      <c r="V52" s="127">
        <v>0</v>
      </c>
      <c r="W52" s="174"/>
      <c r="X52" s="120">
        <v>1030.08</v>
      </c>
    </row>
    <row r="53" spans="1:24" s="64" customFormat="1" ht="15" customHeight="1" x14ac:dyDescent="0.2">
      <c r="A53" s="115">
        <v>1982</v>
      </c>
      <c r="B53" s="110">
        <v>537.33501363000005</v>
      </c>
      <c r="C53" s="137" t="s">
        <v>43</v>
      </c>
      <c r="D53" s="137" t="s">
        <v>43</v>
      </c>
      <c r="E53" s="177"/>
      <c r="F53" s="127" t="s">
        <v>43</v>
      </c>
      <c r="G53" s="122" t="s">
        <v>43</v>
      </c>
      <c r="H53" s="122" t="s">
        <v>43</v>
      </c>
      <c r="I53" s="213" t="s">
        <v>43</v>
      </c>
      <c r="J53" s="178">
        <v>10.7653274833333</v>
      </c>
      <c r="K53" s="174">
        <v>2.0034665916534009E-2</v>
      </c>
      <c r="L53" s="129">
        <v>42.349819308333345</v>
      </c>
      <c r="M53" s="112">
        <v>36.589591208333339</v>
      </c>
      <c r="N53" s="117">
        <v>5.7602281000000017</v>
      </c>
      <c r="O53" s="169">
        <f t="shared" si="3"/>
        <v>1.0719993958864551E-2</v>
      </c>
      <c r="P53" s="113">
        <v>7.2000000000000008E-2</v>
      </c>
      <c r="Q53" s="173" t="s">
        <v>43</v>
      </c>
      <c r="R53" s="135" t="s">
        <v>43</v>
      </c>
      <c r="S53" s="107" t="s">
        <v>43</v>
      </c>
      <c r="T53" s="127">
        <v>226.57</v>
      </c>
      <c r="U53" s="93">
        <v>0.42165500898479014</v>
      </c>
      <c r="V53" s="127">
        <v>0</v>
      </c>
      <c r="W53" s="174"/>
      <c r="X53" s="120">
        <v>1016.54</v>
      </c>
    </row>
    <row r="54" spans="1:24" s="64" customFormat="1" ht="15" customHeight="1" x14ac:dyDescent="0.2">
      <c r="A54" s="115">
        <v>1981</v>
      </c>
      <c r="B54" s="110">
        <v>493.58328373000001</v>
      </c>
      <c r="C54" s="137" t="s">
        <v>43</v>
      </c>
      <c r="D54" s="137" t="s">
        <v>43</v>
      </c>
      <c r="E54" s="177"/>
      <c r="F54" s="127" t="s">
        <v>43</v>
      </c>
      <c r="G54" s="122" t="s">
        <v>43</v>
      </c>
      <c r="H54" s="122" t="s">
        <v>43</v>
      </c>
      <c r="I54" s="213" t="s">
        <v>43</v>
      </c>
      <c r="J54" s="127" t="s">
        <v>43</v>
      </c>
      <c r="K54" s="139" t="s">
        <v>43</v>
      </c>
      <c r="L54" s="129">
        <v>37.609963000000008</v>
      </c>
      <c r="M54" s="112">
        <v>37.623635</v>
      </c>
      <c r="N54" s="117">
        <v>-1.3672000000000002E-2</v>
      </c>
      <c r="O54" s="169">
        <f t="shared" si="3"/>
        <v>-2.7699479400276574E-5</v>
      </c>
      <c r="P54" s="140">
        <v>5.04E-2</v>
      </c>
      <c r="Q54" s="173" t="s">
        <v>43</v>
      </c>
      <c r="R54" s="135" t="s">
        <v>43</v>
      </c>
      <c r="S54" s="107" t="s">
        <v>43</v>
      </c>
      <c r="T54" s="127">
        <v>197.77</v>
      </c>
      <c r="U54" s="93">
        <v>0.40068212704744716</v>
      </c>
      <c r="V54" s="127">
        <v>0</v>
      </c>
      <c r="W54" s="174"/>
      <c r="X54" s="120">
        <v>1000.72</v>
      </c>
    </row>
    <row r="55" spans="1:24" s="64" customFormat="1" ht="15" customHeight="1" x14ac:dyDescent="0.2">
      <c r="A55" s="115">
        <v>1980</v>
      </c>
      <c r="B55" s="110">
        <v>458.75810777999999</v>
      </c>
      <c r="C55" s="137" t="s">
        <v>43</v>
      </c>
      <c r="D55" s="137" t="s">
        <v>43</v>
      </c>
      <c r="E55" s="177"/>
      <c r="F55" s="127" t="s">
        <v>43</v>
      </c>
      <c r="G55" s="122" t="s">
        <v>43</v>
      </c>
      <c r="H55" s="122" t="s">
        <v>43</v>
      </c>
      <c r="I55" s="213" t="s">
        <v>43</v>
      </c>
      <c r="J55" s="127" t="s">
        <v>43</v>
      </c>
      <c r="K55" s="139" t="s">
        <v>43</v>
      </c>
      <c r="L55" s="129">
        <v>27.150755392100002</v>
      </c>
      <c r="M55" s="112">
        <v>29.997688904516668</v>
      </c>
      <c r="N55" s="117">
        <v>-2.8469335124166668</v>
      </c>
      <c r="O55" s="169">
        <f t="shared" si="3"/>
        <v>-6.2057399403651079E-3</v>
      </c>
      <c r="P55" s="179">
        <v>5.04E-2</v>
      </c>
      <c r="Q55" s="173" t="s">
        <v>43</v>
      </c>
      <c r="R55" s="135" t="s">
        <v>43</v>
      </c>
      <c r="S55" s="107" t="s">
        <v>43</v>
      </c>
      <c r="T55" s="127">
        <v>167.11</v>
      </c>
      <c r="U55" s="93">
        <v>0.36426604165901422</v>
      </c>
      <c r="V55" s="127">
        <v>0</v>
      </c>
      <c r="W55" s="174"/>
      <c r="X55" s="120">
        <v>987.05</v>
      </c>
    </row>
    <row r="56" spans="1:24" s="64" customFormat="1" ht="15" customHeight="1" x14ac:dyDescent="0.2">
      <c r="A56" s="115">
        <v>1979</v>
      </c>
      <c r="B56" s="110">
        <v>410.04536715</v>
      </c>
      <c r="C56" s="137" t="s">
        <v>43</v>
      </c>
      <c r="D56" s="137" t="s">
        <v>43</v>
      </c>
      <c r="E56" s="177"/>
      <c r="F56" s="127" t="s">
        <v>43</v>
      </c>
      <c r="G56" s="122" t="s">
        <v>43</v>
      </c>
      <c r="H56" s="122" t="s">
        <v>43</v>
      </c>
      <c r="I56" s="213" t="s">
        <v>43</v>
      </c>
      <c r="J56" s="127" t="s">
        <v>43</v>
      </c>
      <c r="K56" s="139" t="s">
        <v>43</v>
      </c>
      <c r="L56" s="129">
        <v>21.240466113916664</v>
      </c>
      <c r="M56" s="112">
        <v>24.365893411791664</v>
      </c>
      <c r="N56" s="117">
        <v>-3.1254272978749995</v>
      </c>
      <c r="O56" s="169">
        <f t="shared" si="3"/>
        <v>-7.6221500064691059E-3</v>
      </c>
      <c r="P56" s="135" t="s">
        <v>43</v>
      </c>
      <c r="Q56" s="173" t="s">
        <v>43</v>
      </c>
      <c r="R56" s="135" t="s">
        <v>43</v>
      </c>
      <c r="S56" s="107" t="s">
        <v>43</v>
      </c>
      <c r="T56" s="127">
        <v>132.78</v>
      </c>
      <c r="U56" s="93">
        <v>0.32381782758059385</v>
      </c>
      <c r="V56" s="127">
        <v>0</v>
      </c>
      <c r="W56" s="174"/>
      <c r="X56" s="120">
        <v>975.42</v>
      </c>
    </row>
    <row r="57" spans="1:24" s="64" customFormat="1" ht="15" customHeight="1" x14ac:dyDescent="0.2">
      <c r="A57" s="115">
        <v>1978</v>
      </c>
      <c r="B57" s="110">
        <v>367.87025196000002</v>
      </c>
      <c r="C57" s="137" t="s">
        <v>43</v>
      </c>
      <c r="D57" s="137" t="s">
        <v>43</v>
      </c>
      <c r="E57" s="177"/>
      <c r="F57" s="127" t="s">
        <v>43</v>
      </c>
      <c r="G57" s="122" t="s">
        <v>43</v>
      </c>
      <c r="H57" s="122" t="s">
        <v>43</v>
      </c>
      <c r="I57" s="213" t="s">
        <v>43</v>
      </c>
      <c r="J57" s="127" t="s">
        <v>43</v>
      </c>
      <c r="K57" s="139" t="s">
        <v>43</v>
      </c>
      <c r="L57" s="129">
        <v>16.414996836875002</v>
      </c>
      <c r="M57" s="112">
        <v>18.334288774725003</v>
      </c>
      <c r="N57" s="117">
        <v>-1.9192919378500004</v>
      </c>
      <c r="O57" s="169">
        <f t="shared" si="3"/>
        <v>-5.2173067205735692E-3</v>
      </c>
      <c r="P57" s="135" t="s">
        <v>43</v>
      </c>
      <c r="Q57" s="173" t="s">
        <v>43</v>
      </c>
      <c r="R57" s="135" t="s">
        <v>43</v>
      </c>
      <c r="S57" s="107" t="s">
        <v>43</v>
      </c>
      <c r="T57" s="127">
        <v>88.97</v>
      </c>
      <c r="U57" s="93">
        <v>0.24185157545621291</v>
      </c>
      <c r="V57" s="127">
        <v>0</v>
      </c>
      <c r="W57" s="174"/>
      <c r="X57" s="120">
        <v>962.59</v>
      </c>
    </row>
    <row r="58" spans="1:24" s="64" customFormat="1" ht="15" customHeight="1" x14ac:dyDescent="0.2">
      <c r="A58" s="115">
        <v>1977</v>
      </c>
      <c r="B58" s="110">
        <v>325</v>
      </c>
      <c r="C58" s="137" t="s">
        <v>43</v>
      </c>
      <c r="D58" s="137" t="s">
        <v>43</v>
      </c>
      <c r="E58" s="177"/>
      <c r="F58" s="127" t="s">
        <v>43</v>
      </c>
      <c r="G58" s="122" t="s">
        <v>43</v>
      </c>
      <c r="H58" s="122" t="s">
        <v>43</v>
      </c>
      <c r="I58" s="213" t="s">
        <v>43</v>
      </c>
      <c r="J58" s="127" t="s">
        <v>43</v>
      </c>
      <c r="K58" s="139" t="s">
        <v>43</v>
      </c>
      <c r="L58" s="129">
        <v>14.100879460525002</v>
      </c>
      <c r="M58" s="112">
        <v>13.394906575808335</v>
      </c>
      <c r="N58" s="117">
        <v>0.70597288471666675</v>
      </c>
      <c r="O58" s="169">
        <f t="shared" si="3"/>
        <v>2.172224260666667E-3</v>
      </c>
      <c r="P58" s="135" t="s">
        <v>43</v>
      </c>
      <c r="Q58" s="173" t="s">
        <v>43</v>
      </c>
      <c r="R58" s="135" t="s">
        <v>43</v>
      </c>
      <c r="S58" s="107" t="s">
        <v>43</v>
      </c>
      <c r="T58" s="127">
        <v>85.84</v>
      </c>
      <c r="U58" s="174">
        <v>0.26412307692307696</v>
      </c>
      <c r="V58" s="127">
        <v>0</v>
      </c>
      <c r="W58" s="174"/>
      <c r="X58" s="120">
        <v>949.74</v>
      </c>
    </row>
    <row r="59" spans="1:24" s="64" customFormat="1" ht="15" customHeight="1" x14ac:dyDescent="0.2">
      <c r="A59" s="115">
        <v>1976</v>
      </c>
      <c r="B59" s="110">
        <v>298.86</v>
      </c>
      <c r="C59" s="137" t="s">
        <v>43</v>
      </c>
      <c r="D59" s="137" t="s">
        <v>43</v>
      </c>
      <c r="E59" s="177"/>
      <c r="F59" s="127" t="s">
        <v>43</v>
      </c>
      <c r="G59" s="122" t="s">
        <v>43</v>
      </c>
      <c r="H59" s="122" t="s">
        <v>43</v>
      </c>
      <c r="I59" s="213" t="s">
        <v>43</v>
      </c>
      <c r="J59" s="127" t="s">
        <v>43</v>
      </c>
      <c r="K59" s="139" t="s">
        <v>43</v>
      </c>
      <c r="L59" s="129">
        <v>13.298695158916667</v>
      </c>
      <c r="M59" s="112">
        <v>12.774513013966667</v>
      </c>
      <c r="N59" s="117">
        <v>0.52418214495000004</v>
      </c>
      <c r="O59" s="169">
        <f t="shared" si="3"/>
        <v>1.7539387838787393E-3</v>
      </c>
      <c r="P59" s="135" t="s">
        <v>43</v>
      </c>
      <c r="Q59" s="173" t="s">
        <v>43</v>
      </c>
      <c r="R59" s="135" t="s">
        <v>43</v>
      </c>
      <c r="S59" s="107" t="s">
        <v>43</v>
      </c>
      <c r="T59" s="135" t="s">
        <v>43</v>
      </c>
      <c r="U59" s="133" t="s">
        <v>43</v>
      </c>
      <c r="V59" s="127">
        <v>0</v>
      </c>
      <c r="W59" s="174"/>
      <c r="X59" s="120">
        <v>937.17</v>
      </c>
    </row>
    <row r="60" spans="1:24" s="64" customFormat="1" ht="15" customHeight="1" x14ac:dyDescent="0.2">
      <c r="A60" s="115">
        <v>1975</v>
      </c>
      <c r="B60" s="110">
        <v>303.95</v>
      </c>
      <c r="C60" s="137" t="s">
        <v>43</v>
      </c>
      <c r="D60" s="137" t="s">
        <v>43</v>
      </c>
      <c r="E60" s="177"/>
      <c r="F60" s="127" t="s">
        <v>43</v>
      </c>
      <c r="G60" s="122" t="s">
        <v>43</v>
      </c>
      <c r="H60" s="122" t="s">
        <v>43</v>
      </c>
      <c r="I60" s="213" t="s">
        <v>43</v>
      </c>
      <c r="J60" s="127" t="s">
        <v>43</v>
      </c>
      <c r="K60" s="139" t="s">
        <v>43</v>
      </c>
      <c r="L60" s="129">
        <v>13.502317811400001</v>
      </c>
      <c r="M60" s="112">
        <v>13.930077191099999</v>
      </c>
      <c r="N60" s="117">
        <v>-0.4277593797</v>
      </c>
      <c r="O60" s="169">
        <f t="shared" si="3"/>
        <v>-1.407334692219115E-3</v>
      </c>
      <c r="P60" s="135" t="s">
        <v>43</v>
      </c>
      <c r="Q60" s="173" t="s">
        <v>43</v>
      </c>
      <c r="R60" s="135" t="s">
        <v>43</v>
      </c>
      <c r="S60" s="107" t="s">
        <v>43</v>
      </c>
      <c r="T60" s="135" t="s">
        <v>43</v>
      </c>
      <c r="U60" s="133" t="s">
        <v>43</v>
      </c>
      <c r="V60" s="127">
        <v>0</v>
      </c>
      <c r="W60" s="174"/>
      <c r="X60" s="120">
        <v>924.2</v>
      </c>
    </row>
    <row r="61" spans="1:24" s="64" customFormat="1" ht="15" customHeight="1" x14ac:dyDescent="0.2">
      <c r="A61" s="115">
        <v>1974</v>
      </c>
      <c r="B61" s="110">
        <v>282.77</v>
      </c>
      <c r="C61" s="137" t="s">
        <v>43</v>
      </c>
      <c r="D61" s="137" t="s">
        <v>43</v>
      </c>
      <c r="E61" s="177"/>
      <c r="F61" s="127" t="s">
        <v>43</v>
      </c>
      <c r="G61" s="122" t="s">
        <v>43</v>
      </c>
      <c r="H61" s="122" t="s">
        <v>43</v>
      </c>
      <c r="I61" s="213" t="s">
        <v>43</v>
      </c>
      <c r="J61" s="127" t="s">
        <v>43</v>
      </c>
      <c r="K61" s="139" t="s">
        <v>43</v>
      </c>
      <c r="L61" s="129">
        <v>13.629694269708331</v>
      </c>
      <c r="M61" s="112">
        <v>14.943636019449999</v>
      </c>
      <c r="N61" s="117">
        <v>-1.3139417497416663</v>
      </c>
      <c r="O61" s="169">
        <f t="shared" si="3"/>
        <v>-4.6466801631773755E-3</v>
      </c>
      <c r="P61" s="135" t="s">
        <v>43</v>
      </c>
      <c r="Q61" s="173" t="s">
        <v>43</v>
      </c>
      <c r="R61" s="135" t="s">
        <v>43</v>
      </c>
      <c r="S61" s="107" t="s">
        <v>43</v>
      </c>
      <c r="T61" s="135" t="s">
        <v>43</v>
      </c>
      <c r="U61" s="133" t="s">
        <v>43</v>
      </c>
      <c r="V61" s="127">
        <v>0</v>
      </c>
      <c r="W61" s="174"/>
      <c r="X61" s="120">
        <v>908.59</v>
      </c>
    </row>
    <row r="62" spans="1:24" s="64" customFormat="1" ht="15" customHeight="1" x14ac:dyDescent="0.2">
      <c r="A62" s="115">
        <v>1973</v>
      </c>
      <c r="B62" s="110">
        <v>275.62</v>
      </c>
      <c r="C62" s="137" t="s">
        <v>43</v>
      </c>
      <c r="D62" s="137" t="s">
        <v>43</v>
      </c>
      <c r="E62" s="177"/>
      <c r="F62" s="127" t="s">
        <v>43</v>
      </c>
      <c r="G62" s="122" t="s">
        <v>43</v>
      </c>
      <c r="H62" s="122" t="s">
        <v>43</v>
      </c>
      <c r="I62" s="213" t="s">
        <v>43</v>
      </c>
      <c r="J62" s="127" t="s">
        <v>43</v>
      </c>
      <c r="K62" s="139" t="s">
        <v>43</v>
      </c>
      <c r="L62" s="129">
        <v>11.578398360350002</v>
      </c>
      <c r="M62" s="112">
        <v>10.265384113300003</v>
      </c>
      <c r="N62" s="117">
        <v>1.3130142470500001</v>
      </c>
      <c r="O62" s="169">
        <f t="shared" si="3"/>
        <v>4.7638569300123366E-3</v>
      </c>
      <c r="P62" s="135" t="s">
        <v>43</v>
      </c>
      <c r="Q62" s="173" t="s">
        <v>43</v>
      </c>
      <c r="R62" s="135" t="s">
        <v>43</v>
      </c>
      <c r="S62" s="107" t="s">
        <v>43</v>
      </c>
      <c r="T62" s="135" t="s">
        <v>43</v>
      </c>
      <c r="U62" s="133" t="s">
        <v>43</v>
      </c>
      <c r="V62" s="127">
        <v>0</v>
      </c>
      <c r="W62" s="174"/>
      <c r="X62" s="120">
        <v>892.11</v>
      </c>
    </row>
    <row r="63" spans="1:24" s="64" customFormat="1" ht="15" customHeight="1" x14ac:dyDescent="0.2">
      <c r="A63" s="115">
        <v>1972</v>
      </c>
      <c r="B63" s="110">
        <v>255.24</v>
      </c>
      <c r="C63" s="137" t="s">
        <v>43</v>
      </c>
      <c r="D63" s="137" t="s">
        <v>43</v>
      </c>
      <c r="E63" s="177"/>
      <c r="F63" s="127" t="s">
        <v>43</v>
      </c>
      <c r="G63" s="122" t="s">
        <v>43</v>
      </c>
      <c r="H63" s="122" t="s">
        <v>43</v>
      </c>
      <c r="I63" s="213" t="s">
        <v>43</v>
      </c>
      <c r="J63" s="127" t="s">
        <v>43</v>
      </c>
      <c r="K63" s="139" t="s">
        <v>43</v>
      </c>
      <c r="L63" s="129">
        <v>7.7230285965999999</v>
      </c>
      <c r="M63" s="112">
        <v>6.42089005415</v>
      </c>
      <c r="N63" s="117">
        <v>1.30213854245</v>
      </c>
      <c r="O63" s="169">
        <f t="shared" si="3"/>
        <v>5.1016241280755371E-3</v>
      </c>
      <c r="P63" s="135" t="s">
        <v>43</v>
      </c>
      <c r="Q63" s="173" t="s">
        <v>43</v>
      </c>
      <c r="R63" s="135" t="s">
        <v>43</v>
      </c>
      <c r="S63" s="107" t="s">
        <v>43</v>
      </c>
      <c r="T63" s="135" t="s">
        <v>43</v>
      </c>
      <c r="U63" s="133" t="s">
        <v>43</v>
      </c>
      <c r="V63" s="127">
        <v>0</v>
      </c>
      <c r="W63" s="174"/>
      <c r="X63" s="120">
        <v>871.77</v>
      </c>
    </row>
    <row r="64" spans="1:24" s="64" customFormat="1" ht="15" customHeight="1" x14ac:dyDescent="0.2">
      <c r="A64" s="115">
        <v>1971</v>
      </c>
      <c r="B64" s="110">
        <v>245.69</v>
      </c>
      <c r="C64" s="137" t="s">
        <v>43</v>
      </c>
      <c r="D64" s="137" t="s">
        <v>43</v>
      </c>
      <c r="E64" s="177"/>
      <c r="F64" s="127" t="s">
        <v>43</v>
      </c>
      <c r="G64" s="122" t="s">
        <v>43</v>
      </c>
      <c r="H64" s="122" t="s">
        <v>43</v>
      </c>
      <c r="I64" s="213" t="s">
        <v>43</v>
      </c>
      <c r="J64" s="127" t="s">
        <v>43</v>
      </c>
      <c r="K64" s="139" t="s">
        <v>43</v>
      </c>
      <c r="L64" s="129">
        <v>6.4991754960000012</v>
      </c>
      <c r="M64" s="112">
        <v>5.4159795800000001</v>
      </c>
      <c r="N64" s="117">
        <v>1.0831959160000002</v>
      </c>
      <c r="O64" s="169">
        <f t="shared" si="3"/>
        <v>4.4087912247140716E-3</v>
      </c>
      <c r="P64" s="135" t="s">
        <v>43</v>
      </c>
      <c r="Q64" s="173" t="s">
        <v>43</v>
      </c>
      <c r="R64" s="135" t="s">
        <v>43</v>
      </c>
      <c r="S64" s="107" t="s">
        <v>43</v>
      </c>
      <c r="T64" s="135" t="s">
        <v>43</v>
      </c>
      <c r="U64" s="133" t="s">
        <v>43</v>
      </c>
      <c r="V64" s="127">
        <v>0</v>
      </c>
      <c r="W64" s="174"/>
      <c r="X64" s="120">
        <v>852.29</v>
      </c>
    </row>
    <row r="65" spans="1:24" s="64" customFormat="1" ht="15" customHeight="1" x14ac:dyDescent="0.2">
      <c r="A65" s="115">
        <v>1970</v>
      </c>
      <c r="B65" s="141">
        <v>227.97</v>
      </c>
      <c r="C65" s="137" t="s">
        <v>43</v>
      </c>
      <c r="D65" s="137" t="s">
        <v>43</v>
      </c>
      <c r="E65" s="177"/>
      <c r="F65" s="127" t="s">
        <v>43</v>
      </c>
      <c r="G65" s="122" t="s">
        <v>43</v>
      </c>
      <c r="H65" s="122" t="s">
        <v>43</v>
      </c>
      <c r="I65" s="213" t="s">
        <v>43</v>
      </c>
      <c r="J65" s="127" t="s">
        <v>43</v>
      </c>
      <c r="K65" s="139" t="s">
        <v>43</v>
      </c>
      <c r="L65" s="129">
        <v>5.5636881140000005</v>
      </c>
      <c r="M65" s="112">
        <v>5.7360147370000005</v>
      </c>
      <c r="N65" s="117">
        <v>-0.17232662300000001</v>
      </c>
      <c r="O65" s="169">
        <f t="shared" si="3"/>
        <v>-7.5591798482256447E-4</v>
      </c>
      <c r="P65" s="135" t="s">
        <v>43</v>
      </c>
      <c r="Q65" s="173" t="s">
        <v>43</v>
      </c>
      <c r="R65" s="135" t="s">
        <v>43</v>
      </c>
      <c r="S65" s="107" t="s">
        <v>43</v>
      </c>
      <c r="T65" s="135" t="s">
        <v>43</v>
      </c>
      <c r="U65" s="133" t="s">
        <v>43</v>
      </c>
      <c r="V65" s="127">
        <v>0</v>
      </c>
      <c r="W65" s="174"/>
      <c r="X65" s="120">
        <v>829.92</v>
      </c>
    </row>
    <row r="66" spans="1:24" s="64" customFormat="1" ht="15" customHeight="1" x14ac:dyDescent="0.2">
      <c r="A66" s="115">
        <v>1969</v>
      </c>
      <c r="B66" s="141">
        <v>196.22</v>
      </c>
      <c r="C66" s="137" t="s">
        <v>43</v>
      </c>
      <c r="D66" s="137" t="s">
        <v>43</v>
      </c>
      <c r="E66" s="177"/>
      <c r="F66" s="127" t="s">
        <v>43</v>
      </c>
      <c r="G66" s="122" t="s">
        <v>43</v>
      </c>
      <c r="H66" s="122" t="s">
        <v>43</v>
      </c>
      <c r="I66" s="213" t="s">
        <v>43</v>
      </c>
      <c r="J66" s="127" t="s">
        <v>43</v>
      </c>
      <c r="K66" s="139" t="s">
        <v>43</v>
      </c>
      <c r="L66" s="129">
        <v>5.4159795800000001</v>
      </c>
      <c r="M66" s="112">
        <v>4.5051102870000008</v>
      </c>
      <c r="N66" s="117">
        <v>0.91086929300000008</v>
      </c>
      <c r="O66" s="169">
        <f t="shared" si="3"/>
        <v>4.6420818112322907E-3</v>
      </c>
      <c r="P66" s="135" t="s">
        <v>43</v>
      </c>
      <c r="Q66" s="173" t="s">
        <v>43</v>
      </c>
      <c r="R66" s="135" t="s">
        <v>43</v>
      </c>
      <c r="S66" s="107" t="s">
        <v>43</v>
      </c>
      <c r="T66" s="135" t="s">
        <v>43</v>
      </c>
      <c r="U66" s="133" t="s">
        <v>43</v>
      </c>
      <c r="V66" s="127">
        <v>0</v>
      </c>
      <c r="W66" s="174"/>
      <c r="X66" s="120">
        <v>806.71</v>
      </c>
    </row>
    <row r="67" spans="1:24" s="64" customFormat="1" ht="15" customHeight="1" x14ac:dyDescent="0.2">
      <c r="A67" s="115">
        <v>1968</v>
      </c>
      <c r="B67" s="141">
        <v>174.41</v>
      </c>
      <c r="C67" s="137" t="s">
        <v>43</v>
      </c>
      <c r="D67" s="137" t="s">
        <v>43</v>
      </c>
      <c r="E67" s="177"/>
      <c r="F67" s="127" t="s">
        <v>43</v>
      </c>
      <c r="G67" s="122" t="s">
        <v>43</v>
      </c>
      <c r="H67" s="122" t="s">
        <v>43</v>
      </c>
      <c r="I67" s="213" t="s">
        <v>43</v>
      </c>
      <c r="J67" s="127" t="s">
        <v>43</v>
      </c>
      <c r="K67" s="139" t="s">
        <v>43</v>
      </c>
      <c r="L67" s="129">
        <v>5.1697986900000004</v>
      </c>
      <c r="M67" s="112">
        <v>4.8005273549999998</v>
      </c>
      <c r="N67" s="117">
        <v>0.36927133500000003</v>
      </c>
      <c r="O67" s="169">
        <f t="shared" si="3"/>
        <v>2.117260105498538E-3</v>
      </c>
      <c r="P67" s="135" t="s">
        <v>43</v>
      </c>
      <c r="Q67" s="173" t="s">
        <v>43</v>
      </c>
      <c r="R67" s="135" t="s">
        <v>43</v>
      </c>
      <c r="S67" s="107" t="s">
        <v>43</v>
      </c>
      <c r="T67" s="135" t="s">
        <v>43</v>
      </c>
      <c r="U67" s="133" t="s">
        <v>43</v>
      </c>
      <c r="V67" s="127">
        <v>0</v>
      </c>
      <c r="W67" s="174"/>
      <c r="X67" s="120">
        <v>785.34</v>
      </c>
    </row>
    <row r="68" spans="1:24" s="64" customFormat="1" ht="15" customHeight="1" x14ac:dyDescent="0.2">
      <c r="A68" s="115">
        <v>1967</v>
      </c>
      <c r="B68" s="141">
        <v>179.42</v>
      </c>
      <c r="C68" s="137" t="s">
        <v>43</v>
      </c>
      <c r="D68" s="137" t="s">
        <v>43</v>
      </c>
      <c r="E68" s="177"/>
      <c r="F68" s="127" t="s">
        <v>43</v>
      </c>
      <c r="G68" s="122" t="s">
        <v>43</v>
      </c>
      <c r="H68" s="122" t="s">
        <v>43</v>
      </c>
      <c r="I68" s="213" t="s">
        <v>43</v>
      </c>
      <c r="J68" s="127" t="s">
        <v>43</v>
      </c>
      <c r="K68" s="139" t="s">
        <v>43</v>
      </c>
      <c r="L68" s="129">
        <v>5.2682710460000006</v>
      </c>
      <c r="M68" s="112">
        <v>4.9728539779999998</v>
      </c>
      <c r="N68" s="117">
        <v>0.29541706800000006</v>
      </c>
      <c r="O68" s="169">
        <f t="shared" si="3"/>
        <v>1.6465113588228742E-3</v>
      </c>
      <c r="P68" s="135" t="s">
        <v>43</v>
      </c>
      <c r="Q68" s="173" t="s">
        <v>43</v>
      </c>
      <c r="R68" s="135" t="s">
        <v>43</v>
      </c>
      <c r="S68" s="107" t="s">
        <v>43</v>
      </c>
      <c r="T68" s="135" t="s">
        <v>43</v>
      </c>
      <c r="U68" s="133" t="s">
        <v>43</v>
      </c>
      <c r="V68" s="127">
        <v>0</v>
      </c>
      <c r="W68" s="174"/>
      <c r="X68" s="120">
        <v>763.68</v>
      </c>
    </row>
    <row r="69" spans="1:24" s="64" customFormat="1" ht="15" customHeight="1" x14ac:dyDescent="0.2">
      <c r="A69" s="115">
        <v>1966</v>
      </c>
      <c r="B69" s="141">
        <v>188.87</v>
      </c>
      <c r="C69" s="137" t="s">
        <v>43</v>
      </c>
      <c r="D69" s="137" t="s">
        <v>43</v>
      </c>
      <c r="E69" s="177"/>
      <c r="F69" s="127" t="s">
        <v>43</v>
      </c>
      <c r="G69" s="122" t="s">
        <v>43</v>
      </c>
      <c r="H69" s="122" t="s">
        <v>43</v>
      </c>
      <c r="I69" s="213" t="s">
        <v>43</v>
      </c>
      <c r="J69" s="127" t="s">
        <v>43</v>
      </c>
      <c r="K69" s="139" t="s">
        <v>43</v>
      </c>
      <c r="L69" s="129">
        <v>5.8344870930000008</v>
      </c>
      <c r="M69" s="112">
        <v>5.539070025</v>
      </c>
      <c r="N69" s="117">
        <v>0.29541706800000006</v>
      </c>
      <c r="O69" s="171">
        <v>1.5641291258537619E-3</v>
      </c>
      <c r="P69" s="135" t="s">
        <v>43</v>
      </c>
      <c r="Q69" s="173" t="s">
        <v>43</v>
      </c>
      <c r="R69" s="135" t="s">
        <v>43</v>
      </c>
      <c r="S69" s="107" t="s">
        <v>43</v>
      </c>
      <c r="T69" s="135" t="s">
        <v>43</v>
      </c>
      <c r="U69" s="133" t="s">
        <v>43</v>
      </c>
      <c r="V69" s="127">
        <v>0</v>
      </c>
      <c r="W69" s="174"/>
      <c r="X69" s="120">
        <v>745.42</v>
      </c>
    </row>
    <row r="70" spans="1:24" s="64" customFormat="1" ht="15" customHeight="1" x14ac:dyDescent="0.2">
      <c r="A70" s="115">
        <v>1965</v>
      </c>
      <c r="B70" s="141">
        <v>173.4</v>
      </c>
      <c r="C70" s="137" t="s">
        <v>43</v>
      </c>
      <c r="D70" s="137" t="s">
        <v>43</v>
      </c>
      <c r="E70" s="177"/>
      <c r="F70" s="127" t="s">
        <v>43</v>
      </c>
      <c r="G70" s="122" t="s">
        <v>43</v>
      </c>
      <c r="H70" s="122" t="s">
        <v>43</v>
      </c>
      <c r="I70" s="213" t="s">
        <v>43</v>
      </c>
      <c r="J70" s="127" t="s">
        <v>43</v>
      </c>
      <c r="K70" s="139" t="s">
        <v>43</v>
      </c>
      <c r="L70" s="129">
        <v>5.4898338470000008</v>
      </c>
      <c r="M70" s="112">
        <v>4.9728539779999998</v>
      </c>
      <c r="N70" s="117">
        <v>0.51697986900000004</v>
      </c>
      <c r="O70" s="171">
        <v>2.9814294636678201E-3</v>
      </c>
      <c r="P70" s="135" t="s">
        <v>43</v>
      </c>
      <c r="Q70" s="173" t="s">
        <v>43</v>
      </c>
      <c r="R70" s="135" t="s">
        <v>43</v>
      </c>
      <c r="S70" s="107" t="s">
        <v>43</v>
      </c>
      <c r="T70" s="135" t="s">
        <v>43</v>
      </c>
      <c r="U70" s="133" t="s">
        <v>43</v>
      </c>
      <c r="V70" s="127">
        <v>0</v>
      </c>
      <c r="W70" s="174"/>
      <c r="X70" s="120">
        <v>725.38</v>
      </c>
    </row>
    <row r="71" spans="1:24" s="64" customFormat="1" ht="15" customHeight="1" x14ac:dyDescent="0.2">
      <c r="A71" s="115">
        <v>1964</v>
      </c>
      <c r="B71" s="141">
        <v>146.99</v>
      </c>
      <c r="C71" s="137" t="s">
        <v>43</v>
      </c>
      <c r="D71" s="137" t="s">
        <v>43</v>
      </c>
      <c r="E71" s="177"/>
      <c r="F71" s="127" t="s">
        <v>43</v>
      </c>
      <c r="G71" s="122" t="s">
        <v>43</v>
      </c>
      <c r="H71" s="122" t="s">
        <v>43</v>
      </c>
      <c r="I71" s="213" t="s">
        <v>43</v>
      </c>
      <c r="J71" s="127" t="s">
        <v>43</v>
      </c>
      <c r="K71" s="139" t="s">
        <v>43</v>
      </c>
      <c r="L71" s="129">
        <v>4.726673088000001</v>
      </c>
      <c r="M71" s="112">
        <v>3.8158037950000003</v>
      </c>
      <c r="N71" s="117">
        <v>0.91086929300000008</v>
      </c>
      <c r="O71" s="171">
        <v>6.1968113000884411E-3</v>
      </c>
      <c r="P71" s="135" t="s">
        <v>43</v>
      </c>
      <c r="Q71" s="173" t="s">
        <v>43</v>
      </c>
      <c r="R71" s="135" t="s">
        <v>43</v>
      </c>
      <c r="S71" s="107" t="s">
        <v>43</v>
      </c>
      <c r="T71" s="135" t="s">
        <v>43</v>
      </c>
      <c r="U71" s="133" t="s">
        <v>43</v>
      </c>
      <c r="V71" s="127">
        <v>0</v>
      </c>
      <c r="W71" s="174"/>
      <c r="X71" s="120">
        <v>704.99</v>
      </c>
    </row>
    <row r="72" spans="1:24" s="64" customFormat="1" ht="15" customHeight="1" x14ac:dyDescent="0.2">
      <c r="A72" s="115">
        <v>1963</v>
      </c>
      <c r="B72" s="141">
        <v>124.83</v>
      </c>
      <c r="C72" s="137" t="s">
        <v>43</v>
      </c>
      <c r="D72" s="137" t="s">
        <v>43</v>
      </c>
      <c r="E72" s="177"/>
      <c r="F72" s="127" t="s">
        <v>43</v>
      </c>
      <c r="G72" s="122" t="s">
        <v>43</v>
      </c>
      <c r="H72" s="122" t="s">
        <v>43</v>
      </c>
      <c r="I72" s="213" t="s">
        <v>43</v>
      </c>
      <c r="J72" s="127" t="s">
        <v>43</v>
      </c>
      <c r="K72" s="139" t="s">
        <v>43</v>
      </c>
      <c r="L72" s="129">
        <v>4.0619846850000005</v>
      </c>
      <c r="M72" s="112">
        <v>3.1264973030000003</v>
      </c>
      <c r="N72" s="117">
        <v>0.93548738200000003</v>
      </c>
      <c r="O72" s="171">
        <v>7.4940910197869104E-3</v>
      </c>
      <c r="P72" s="135" t="s">
        <v>43</v>
      </c>
      <c r="Q72" s="173" t="s">
        <v>43</v>
      </c>
      <c r="R72" s="135" t="s">
        <v>43</v>
      </c>
      <c r="S72" s="107" t="s">
        <v>43</v>
      </c>
      <c r="T72" s="135" t="s">
        <v>43</v>
      </c>
      <c r="U72" s="133" t="s">
        <v>43</v>
      </c>
      <c r="V72" s="127">
        <v>0</v>
      </c>
      <c r="W72" s="174"/>
      <c r="X72" s="120">
        <v>691.72</v>
      </c>
    </row>
    <row r="73" spans="1:24" s="64" customFormat="1" ht="15" customHeight="1" x14ac:dyDescent="0.2">
      <c r="A73" s="115">
        <v>1962</v>
      </c>
      <c r="B73" s="141">
        <v>116.22</v>
      </c>
      <c r="C73" s="137" t="s">
        <v>43</v>
      </c>
      <c r="D73" s="137" t="s">
        <v>43</v>
      </c>
      <c r="E73" s="177"/>
      <c r="F73" s="127" t="s">
        <v>43</v>
      </c>
      <c r="G73" s="122" t="s">
        <v>43</v>
      </c>
      <c r="H73" s="122" t="s">
        <v>43</v>
      </c>
      <c r="I73" s="213" t="s">
        <v>43</v>
      </c>
      <c r="J73" s="127" t="s">
        <v>43</v>
      </c>
      <c r="K73" s="139" t="s">
        <v>43</v>
      </c>
      <c r="L73" s="129">
        <v>3.6680952610000004</v>
      </c>
      <c r="M73" s="112">
        <v>2.8803164130000001</v>
      </c>
      <c r="N73" s="117">
        <v>0.78777884800000009</v>
      </c>
      <c r="O73" s="171">
        <v>6.7783414902770605E-3</v>
      </c>
      <c r="P73" s="135" t="s">
        <v>43</v>
      </c>
      <c r="Q73" s="173" t="s">
        <v>43</v>
      </c>
      <c r="R73" s="135" t="s">
        <v>43</v>
      </c>
      <c r="S73" s="107" t="s">
        <v>43</v>
      </c>
      <c r="T73" s="135" t="s">
        <v>43</v>
      </c>
      <c r="U73" s="133" t="s">
        <v>43</v>
      </c>
      <c r="V73" s="127">
        <v>0</v>
      </c>
      <c r="W73" s="174"/>
      <c r="X73" s="120">
        <v>672.95</v>
      </c>
    </row>
    <row r="74" spans="1:24" s="21" customFormat="1" ht="17" customHeight="1" x14ac:dyDescent="0.2">
      <c r="A74" s="142">
        <v>1961</v>
      </c>
      <c r="B74" s="143">
        <v>123.23</v>
      </c>
      <c r="C74" s="144" t="s">
        <v>43</v>
      </c>
      <c r="D74" s="144" t="s">
        <v>43</v>
      </c>
      <c r="E74" s="180"/>
      <c r="F74" s="145" t="s">
        <v>43</v>
      </c>
      <c r="G74" s="146" t="s">
        <v>43</v>
      </c>
      <c r="H74" s="146" t="s">
        <v>43</v>
      </c>
      <c r="I74" s="214" t="s">
        <v>43</v>
      </c>
      <c r="J74" s="145" t="s">
        <v>43</v>
      </c>
      <c r="K74" s="148" t="s">
        <v>43</v>
      </c>
      <c r="L74" s="149">
        <v>3.6680952610000004</v>
      </c>
      <c r="M74" s="125">
        <v>3.5696229050000001</v>
      </c>
      <c r="N74" s="150">
        <v>9.8472356000000011E-2</v>
      </c>
      <c r="O74" s="181">
        <v>7.9909401931347885E-4</v>
      </c>
      <c r="P74" s="151" t="s">
        <v>43</v>
      </c>
      <c r="Q74" s="182" t="s">
        <v>43</v>
      </c>
      <c r="R74" s="151" t="s">
        <v>43</v>
      </c>
      <c r="S74" s="152" t="s">
        <v>43</v>
      </c>
      <c r="T74" s="151" t="s">
        <v>43</v>
      </c>
      <c r="U74" s="147" t="s">
        <v>43</v>
      </c>
      <c r="V74" s="145">
        <v>0</v>
      </c>
      <c r="W74" s="183"/>
      <c r="X74" s="153">
        <v>658.59</v>
      </c>
    </row>
    <row r="75" spans="1:24" s="13" customFormat="1" ht="17" customHeight="1" x14ac:dyDescent="0.2">
      <c r="A75" s="21">
        <v>1960</v>
      </c>
      <c r="B75" s="18">
        <v>147.01</v>
      </c>
      <c r="C75" s="184" t="s">
        <v>43</v>
      </c>
      <c r="D75" s="184" t="s">
        <v>43</v>
      </c>
      <c r="E75" s="19"/>
      <c r="F75" s="20" t="s">
        <v>43</v>
      </c>
      <c r="G75" s="20" t="s">
        <v>43</v>
      </c>
      <c r="H75" s="20" t="s">
        <v>43</v>
      </c>
      <c r="I75" s="58"/>
      <c r="J75" s="185" t="s">
        <v>43</v>
      </c>
      <c r="K75" s="186" t="s">
        <v>43</v>
      </c>
      <c r="L75" s="186">
        <v>4.5789645540000006</v>
      </c>
      <c r="M75" s="186">
        <v>4.8005273549999998</v>
      </c>
      <c r="N75" s="187">
        <v>-0.221562801</v>
      </c>
      <c r="O75" s="188">
        <v>-1.5071274131011497E-3</v>
      </c>
      <c r="P75" s="184" t="s">
        <v>43</v>
      </c>
      <c r="Q75" s="189" t="s">
        <v>43</v>
      </c>
      <c r="R75" s="184" t="s">
        <v>43</v>
      </c>
      <c r="S75" s="184" t="s">
        <v>43</v>
      </c>
      <c r="T75" s="184" t="s">
        <v>43</v>
      </c>
      <c r="U75" s="184" t="s">
        <v>43</v>
      </c>
      <c r="V75" s="18">
        <v>0</v>
      </c>
      <c r="W75" s="190"/>
      <c r="X75" s="18">
        <v>662.07</v>
      </c>
    </row>
    <row r="76" spans="1:24" s="13" customFormat="1" ht="17" customHeight="1" x14ac:dyDescent="0.15">
      <c r="B76" s="14"/>
      <c r="C76" s="14"/>
      <c r="D76" s="14"/>
      <c r="E76" s="16"/>
      <c r="F76" s="14"/>
      <c r="G76" s="14"/>
      <c r="H76" s="14"/>
      <c r="I76" s="16"/>
      <c r="J76" s="16"/>
      <c r="K76" s="16"/>
      <c r="M76" s="15"/>
      <c r="N76" s="15"/>
      <c r="P76" s="1"/>
      <c r="Q76" s="1"/>
      <c r="R76" s="14"/>
      <c r="S76" s="14"/>
      <c r="T76" s="14"/>
      <c r="U76" s="14"/>
    </row>
    <row r="77" spans="1:24" s="7" customFormat="1" ht="17" customHeight="1" x14ac:dyDescent="0.15">
      <c r="A77" s="193"/>
      <c r="B77" s="194"/>
      <c r="C77" s="194"/>
      <c r="D77" s="194"/>
      <c r="E77" s="194"/>
      <c r="F77" s="17"/>
      <c r="G77" s="14"/>
      <c r="H77" s="14"/>
      <c r="I77" s="16"/>
      <c r="J77" s="16"/>
      <c r="K77" s="16"/>
      <c r="L77" s="13"/>
      <c r="M77" s="15"/>
      <c r="N77" s="15"/>
      <c r="O77" s="13"/>
      <c r="P77" s="1"/>
      <c r="Q77" s="1"/>
      <c r="R77" s="14"/>
      <c r="S77" s="14"/>
      <c r="T77" s="14"/>
      <c r="U77" s="14"/>
      <c r="V77" s="13"/>
      <c r="W77" s="13"/>
      <c r="X77" s="13"/>
    </row>
    <row r="78" spans="1:24" s="7" customFormat="1" ht="17" customHeight="1" x14ac:dyDescent="0.15">
      <c r="A78" s="195" t="s">
        <v>44</v>
      </c>
      <c r="B78" s="194"/>
      <c r="C78" s="194"/>
      <c r="D78" s="194"/>
      <c r="E78" s="194"/>
      <c r="F78" s="194"/>
      <c r="G78" s="194"/>
      <c r="H78" s="8"/>
      <c r="I78" s="10"/>
      <c r="J78" s="10"/>
      <c r="K78" s="10"/>
      <c r="M78" s="9"/>
      <c r="N78" s="9"/>
      <c r="P78" s="1"/>
      <c r="Q78" s="1"/>
      <c r="R78" s="8"/>
      <c r="S78" s="8"/>
      <c r="T78" s="8"/>
      <c r="U78" s="8"/>
    </row>
    <row r="79" spans="1:24" s="7" customFormat="1" ht="17" customHeight="1" x14ac:dyDescent="0.15">
      <c r="A79" s="195" t="s">
        <v>54</v>
      </c>
      <c r="B79" s="194"/>
      <c r="C79" s="194"/>
      <c r="D79" s="194"/>
      <c r="E79" s="194"/>
      <c r="F79" s="194"/>
      <c r="G79" s="8"/>
      <c r="H79" s="12"/>
      <c r="L79" s="9"/>
      <c r="M79" s="9"/>
      <c r="P79" s="1"/>
      <c r="Q79" s="11"/>
      <c r="R79" s="8"/>
    </row>
    <row r="80" spans="1:24" s="7" customFormat="1" ht="17" customHeight="1" x14ac:dyDescent="0.15">
      <c r="A80" s="195"/>
      <c r="B80" s="194"/>
      <c r="C80" s="194"/>
      <c r="D80" s="194"/>
      <c r="E80" s="194"/>
      <c r="F80" s="194"/>
      <c r="G80" s="8"/>
      <c r="H80" s="12"/>
      <c r="L80" s="9"/>
      <c r="M80" s="9"/>
      <c r="P80" s="1"/>
      <c r="Q80" s="11"/>
      <c r="R80" s="8"/>
    </row>
    <row r="81" spans="1:24" s="7" customFormat="1" ht="17" customHeight="1" x14ac:dyDescent="0.15">
      <c r="H81" s="8"/>
      <c r="I81" s="10"/>
      <c r="J81" s="10"/>
      <c r="K81" s="10"/>
      <c r="M81" s="9"/>
      <c r="N81" s="9"/>
      <c r="P81" s="1"/>
      <c r="Q81" s="1"/>
      <c r="R81" s="8"/>
      <c r="S81" s="8"/>
      <c r="T81" s="8"/>
      <c r="U81" s="8"/>
    </row>
    <row r="82" spans="1:24" s="7" customFormat="1" ht="17" customHeight="1" x14ac:dyDescent="0.15">
      <c r="A82" s="195" t="s">
        <v>45</v>
      </c>
      <c r="B82" s="194"/>
      <c r="C82" s="194"/>
      <c r="D82" s="194"/>
      <c r="E82" s="194"/>
      <c r="F82" s="194"/>
      <c r="G82" s="194"/>
      <c r="H82" s="8"/>
      <c r="I82" s="10"/>
      <c r="J82" s="10"/>
      <c r="K82" s="10"/>
      <c r="M82" s="9"/>
      <c r="N82" s="9"/>
      <c r="P82" s="1"/>
      <c r="Q82" s="1"/>
      <c r="R82" s="8"/>
      <c r="S82" s="8"/>
      <c r="T82" s="8"/>
      <c r="U82" s="8"/>
    </row>
    <row r="83" spans="1:24" s="7" customFormat="1" ht="17" customHeight="1" x14ac:dyDescent="0.15">
      <c r="A83" s="6" t="s">
        <v>55</v>
      </c>
      <c r="B83" s="6"/>
      <c r="C83" s="6"/>
      <c r="D83" s="6"/>
      <c r="E83" s="6"/>
      <c r="F83" s="6"/>
      <c r="G83" s="6"/>
      <c r="H83" s="5"/>
      <c r="M83" s="9"/>
      <c r="N83" s="9"/>
      <c r="P83" s="1"/>
      <c r="Q83" s="1"/>
      <c r="R83" s="8"/>
    </row>
    <row r="84" spans="1:24" ht="15" customHeight="1" x14ac:dyDescent="0.15">
      <c r="A84" s="6" t="s">
        <v>46</v>
      </c>
      <c r="B84" s="6"/>
      <c r="C84" s="6"/>
      <c r="D84" s="6"/>
      <c r="E84" s="6"/>
      <c r="F84" s="6"/>
      <c r="G84" s="5"/>
      <c r="H84" s="5"/>
      <c r="I84" s="7"/>
      <c r="J84" s="7"/>
      <c r="K84" s="7"/>
      <c r="L84" s="7"/>
      <c r="M84" s="9"/>
      <c r="N84" s="9"/>
      <c r="O84" s="7"/>
      <c r="R84" s="8"/>
      <c r="S84" s="7"/>
      <c r="T84" s="7"/>
      <c r="U84" s="7"/>
      <c r="V84" s="7"/>
      <c r="W84" s="7"/>
      <c r="X84" s="7"/>
    </row>
    <row r="85" spans="1:24" ht="15" customHeight="1" x14ac:dyDescent="0.2">
      <c r="A85" s="6" t="s">
        <v>47</v>
      </c>
      <c r="B85" s="6"/>
      <c r="C85" s="6"/>
      <c r="D85" s="6"/>
      <c r="E85" s="6"/>
      <c r="F85" s="6"/>
      <c r="G85" s="5"/>
    </row>
    <row r="86" spans="1:24" ht="15" customHeight="1" x14ac:dyDescent="0.2">
      <c r="A86" s="1" t="s">
        <v>56</v>
      </c>
    </row>
  </sheetData>
  <mergeCells count="27">
    <mergeCell ref="A1:H2"/>
    <mergeCell ref="A3:B3"/>
    <mergeCell ref="A4:A5"/>
    <mergeCell ref="B4:B5"/>
    <mergeCell ref="F4:H4"/>
    <mergeCell ref="E4:E5"/>
    <mergeCell ref="X4:X5"/>
    <mergeCell ref="C4:D4"/>
    <mergeCell ref="I4:I5"/>
    <mergeCell ref="L4:L5"/>
    <mergeCell ref="M4:M5"/>
    <mergeCell ref="N4:N5"/>
    <mergeCell ref="O4:O5"/>
    <mergeCell ref="R4:R5"/>
    <mergeCell ref="S4:S5"/>
    <mergeCell ref="V4:V5"/>
    <mergeCell ref="W4:W5"/>
    <mergeCell ref="P4:Q4"/>
    <mergeCell ref="J4:J5"/>
    <mergeCell ref="K4:K5"/>
    <mergeCell ref="T4:T5"/>
    <mergeCell ref="U4:U5"/>
    <mergeCell ref="A77:E77"/>
    <mergeCell ref="A78:G78"/>
    <mergeCell ref="A79:F79"/>
    <mergeCell ref="A82:G82"/>
    <mergeCell ref="A80:F80"/>
  </mergeCells>
  <pageMargins left="0.75" right="0.75" top="1" bottom="1" header="0.5" footer="0.5"/>
  <pageSetup scale="51" orientation="portrait"/>
  <headerFooter alignWithMargins="0">
    <oddFooter>&amp;LPrivileged and confidential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A1BFB-515B-C04D-8BB2-253D51CA44E6}">
  <dimension ref="A1:O52"/>
  <sheetViews>
    <sheetView workbookViewId="0">
      <selection sqref="A1:B1"/>
    </sheetView>
  </sheetViews>
  <sheetFormatPr baseColWidth="10" defaultColWidth="11.5" defaultRowHeight="13" customHeight="1" x14ac:dyDescent="0.15"/>
  <cols>
    <col min="1" max="2" width="10.5" style="1" customWidth="1"/>
    <col min="3" max="5" width="11.5" style="1"/>
    <col min="6" max="6" width="10.5" style="1" customWidth="1"/>
    <col min="7" max="7" width="15.83203125" style="1" bestFit="1" customWidth="1"/>
    <col min="8" max="8" width="16.5" style="1" bestFit="1" customWidth="1"/>
    <col min="9" max="13" width="11.5" style="1"/>
    <col min="14" max="14" width="8.83203125" style="1" customWidth="1"/>
    <col min="15" max="15" width="15.6640625" style="1" customWidth="1"/>
    <col min="16" max="16384" width="11.5" style="1"/>
  </cols>
  <sheetData>
    <row r="1" spans="1:11" ht="13" customHeight="1" x14ac:dyDescent="0.15">
      <c r="A1" s="212" t="s">
        <v>53</v>
      </c>
      <c r="B1" s="212"/>
    </row>
    <row r="4" spans="1:11" ht="13" customHeight="1" x14ac:dyDescent="0.15">
      <c r="B4" s="1" t="s">
        <v>52</v>
      </c>
      <c r="C4" s="1" t="s">
        <v>51</v>
      </c>
      <c r="D4" s="1" t="s">
        <v>50</v>
      </c>
      <c r="G4" s="1" t="s">
        <v>49</v>
      </c>
      <c r="H4" s="1" t="s">
        <v>48</v>
      </c>
    </row>
    <row r="6" spans="1:11" ht="13" customHeight="1" x14ac:dyDescent="0.2">
      <c r="A6" s="156">
        <v>1984</v>
      </c>
      <c r="B6" s="162">
        <v>727.85023067999998</v>
      </c>
      <c r="C6" s="162">
        <v>7</v>
      </c>
      <c r="D6" s="164"/>
      <c r="F6" s="156">
        <v>1984</v>
      </c>
      <c r="G6" s="157">
        <f t="shared" ref="G6:G43" si="0">C6/B6</f>
        <v>9.6173631675024584E-3</v>
      </c>
      <c r="H6" s="157"/>
      <c r="K6" s="155"/>
    </row>
    <row r="7" spans="1:11" ht="13" customHeight="1" x14ac:dyDescent="0.2">
      <c r="A7" s="156">
        <v>1985</v>
      </c>
      <c r="B7" s="162">
        <v>909.89480271000002</v>
      </c>
      <c r="C7" s="162">
        <v>30</v>
      </c>
      <c r="D7" s="162">
        <v>608.09500000000003</v>
      </c>
      <c r="F7" s="156">
        <v>1985</v>
      </c>
      <c r="G7" s="157">
        <f t="shared" si="0"/>
        <v>3.2970844443389512E-2</v>
      </c>
      <c r="H7" s="157">
        <f t="shared" ref="H7:H43" si="1">D7/B7</f>
        <v>0.66831352172676484</v>
      </c>
      <c r="K7" s="155"/>
    </row>
    <row r="8" spans="1:11" ht="13" customHeight="1" x14ac:dyDescent="0.2">
      <c r="A8" s="156">
        <v>1986</v>
      </c>
      <c r="B8" s="162">
        <v>1037.6154453700001</v>
      </c>
      <c r="C8" s="162">
        <v>33</v>
      </c>
      <c r="D8" s="162">
        <v>796.27</v>
      </c>
      <c r="F8" s="156">
        <v>1986</v>
      </c>
      <c r="G8" s="157">
        <f t="shared" si="0"/>
        <v>3.1803690034926793E-2</v>
      </c>
      <c r="H8" s="157">
        <f t="shared" si="1"/>
        <v>0.76740376557912604</v>
      </c>
      <c r="K8" s="155"/>
    </row>
    <row r="9" spans="1:11" ht="13" customHeight="1" x14ac:dyDescent="0.2">
      <c r="A9" s="156">
        <v>1987</v>
      </c>
      <c r="B9" s="162">
        <v>1217.4594674499999</v>
      </c>
      <c r="C9" s="162">
        <v>43</v>
      </c>
      <c r="D9" s="162">
        <v>948.69299999999998</v>
      </c>
      <c r="F9" s="156">
        <v>1987</v>
      </c>
      <c r="G9" s="157">
        <f t="shared" si="0"/>
        <v>3.5319450995822149E-2</v>
      </c>
      <c r="H9" s="157">
        <f t="shared" si="1"/>
        <v>0.77923990519952324</v>
      </c>
      <c r="K9" s="155"/>
    </row>
    <row r="10" spans="1:11" ht="13" customHeight="1" x14ac:dyDescent="0.2">
      <c r="A10" s="156">
        <v>1988</v>
      </c>
      <c r="B10" s="162">
        <v>1518.03864767</v>
      </c>
      <c r="C10" s="162">
        <v>67</v>
      </c>
      <c r="D10" s="162">
        <v>1123.354</v>
      </c>
      <c r="F10" s="156">
        <v>1988</v>
      </c>
      <c r="G10" s="157">
        <f t="shared" si="0"/>
        <v>4.4135898715646431E-2</v>
      </c>
      <c r="H10" s="157">
        <f t="shared" si="1"/>
        <v>0.74000355769875048</v>
      </c>
      <c r="K10" s="155"/>
    </row>
    <row r="11" spans="1:11" ht="13" customHeight="1" x14ac:dyDescent="0.2">
      <c r="A11" s="156">
        <v>1989</v>
      </c>
      <c r="B11" s="162">
        <v>1717.97417348</v>
      </c>
      <c r="C11" s="162">
        <v>110</v>
      </c>
      <c r="D11" s="162">
        <v>1335.8130000000001</v>
      </c>
      <c r="F11" s="156">
        <v>1989</v>
      </c>
      <c r="G11" s="157">
        <f t="shared" si="0"/>
        <v>6.4028902004492544E-2</v>
      </c>
      <c r="H11" s="157">
        <f t="shared" si="1"/>
        <v>0.77755126975752009</v>
      </c>
      <c r="K11" s="155"/>
    </row>
    <row r="12" spans="1:11" ht="13" customHeight="1" x14ac:dyDescent="0.2">
      <c r="A12" s="156">
        <v>1990</v>
      </c>
      <c r="B12" s="162">
        <v>1887.28688272</v>
      </c>
      <c r="C12" s="162">
        <v>129</v>
      </c>
      <c r="D12" s="162">
        <v>1639.1379999999999</v>
      </c>
      <c r="F12" s="156">
        <v>1990</v>
      </c>
      <c r="G12" s="157">
        <f t="shared" si="0"/>
        <v>6.8352088482744239E-2</v>
      </c>
      <c r="H12" s="157">
        <f t="shared" si="1"/>
        <v>0.86851554737541414</v>
      </c>
      <c r="K12" s="155"/>
    </row>
    <row r="13" spans="1:11" ht="13" customHeight="1" x14ac:dyDescent="0.2">
      <c r="A13" s="156">
        <v>1991</v>
      </c>
      <c r="B13" s="162">
        <v>2200.5628458000001</v>
      </c>
      <c r="C13" s="162">
        <v>161</v>
      </c>
      <c r="D13" s="162">
        <v>1943.1959999999999</v>
      </c>
      <c r="F13" s="156">
        <v>1991</v>
      </c>
      <c r="G13" s="157">
        <f t="shared" si="0"/>
        <v>7.3163100207424211E-2</v>
      </c>
      <c r="H13" s="157">
        <f t="shared" si="1"/>
        <v>0.88304499174326645</v>
      </c>
      <c r="K13" s="155"/>
    </row>
    <row r="14" spans="1:11" ht="13" customHeight="1" x14ac:dyDescent="0.2">
      <c r="A14" s="156">
        <v>1992</v>
      </c>
      <c r="B14" s="162">
        <v>2719.4530899699998</v>
      </c>
      <c r="C14" s="162">
        <v>134</v>
      </c>
      <c r="D14" s="162">
        <v>2353.5540000000001</v>
      </c>
      <c r="F14" s="156">
        <v>1992</v>
      </c>
      <c r="G14" s="157">
        <f t="shared" si="0"/>
        <v>4.9274613522191056E-2</v>
      </c>
      <c r="H14" s="157">
        <f t="shared" si="1"/>
        <v>0.86545122204184211</v>
      </c>
      <c r="K14" s="155"/>
    </row>
    <row r="15" spans="1:11" ht="13" customHeight="1" x14ac:dyDescent="0.2">
      <c r="A15" s="156">
        <v>1993</v>
      </c>
      <c r="B15" s="162">
        <v>3567.32303581</v>
      </c>
      <c r="C15" s="162">
        <v>237</v>
      </c>
      <c r="D15" s="162">
        <v>3391.6410000000001</v>
      </c>
      <c r="F15" s="156">
        <v>1993</v>
      </c>
      <c r="G15" s="157">
        <f t="shared" si="0"/>
        <v>6.643637192957115E-2</v>
      </c>
      <c r="H15" s="157">
        <f t="shared" si="1"/>
        <v>0.95075241741596039</v>
      </c>
      <c r="K15" s="155"/>
    </row>
    <row r="16" spans="1:11" ht="13" customHeight="1" x14ac:dyDescent="0.2">
      <c r="A16" s="156">
        <v>1994</v>
      </c>
      <c r="B16" s="162">
        <v>4863.7450333799998</v>
      </c>
      <c r="C16" s="162">
        <v>295</v>
      </c>
      <c r="D16" s="162">
        <v>4256.6760000000004</v>
      </c>
      <c r="F16" s="156">
        <v>1994</v>
      </c>
      <c r="G16" s="157">
        <f t="shared" si="0"/>
        <v>6.0652850421929576E-2</v>
      </c>
      <c r="H16" s="157">
        <f t="shared" si="1"/>
        <v>0.8751848566868391</v>
      </c>
      <c r="K16" s="155"/>
    </row>
    <row r="17" spans="1:15" ht="13" customHeight="1" x14ac:dyDescent="0.2">
      <c r="A17" s="156">
        <v>1995</v>
      </c>
      <c r="B17" s="162">
        <v>6133.9891336700002</v>
      </c>
      <c r="C17" s="162">
        <v>1319.8430000000001</v>
      </c>
      <c r="D17" s="162">
        <v>5318.8220000000001</v>
      </c>
      <c r="F17" s="156">
        <v>1995</v>
      </c>
      <c r="G17" s="157">
        <f t="shared" si="0"/>
        <v>0.21516878677780288</v>
      </c>
      <c r="H17" s="157">
        <f t="shared" si="1"/>
        <v>0.867106524660196</v>
      </c>
      <c r="K17" s="155"/>
    </row>
    <row r="18" spans="1:15" ht="13" customHeight="1" x14ac:dyDescent="0.2">
      <c r="A18" s="156">
        <v>1996</v>
      </c>
      <c r="B18" s="162">
        <v>7181.3629586699999</v>
      </c>
      <c r="C18" s="162">
        <v>1538.63662552707</v>
      </c>
      <c r="D18" s="162">
        <v>6454.4120000000003</v>
      </c>
      <c r="F18" s="156">
        <v>1996</v>
      </c>
      <c r="G18" s="157">
        <f t="shared" si="0"/>
        <v>0.21425412339999983</v>
      </c>
      <c r="H18" s="157">
        <f t="shared" si="1"/>
        <v>0.89877256408654882</v>
      </c>
      <c r="K18" s="155"/>
    </row>
    <row r="19" spans="1:15" ht="13" customHeight="1" x14ac:dyDescent="0.2">
      <c r="A19" s="156">
        <v>1997</v>
      </c>
      <c r="B19" s="162">
        <v>7971.5044491799999</v>
      </c>
      <c r="C19" s="162">
        <v>1642.5279640399399</v>
      </c>
      <c r="D19" s="162">
        <v>7833.0129999999999</v>
      </c>
      <c r="F19" s="156">
        <v>1997</v>
      </c>
      <c r="G19" s="157">
        <f t="shared" si="0"/>
        <v>0.20604993379999942</v>
      </c>
      <c r="H19" s="157">
        <f t="shared" si="1"/>
        <v>0.98262668608379866</v>
      </c>
      <c r="K19" s="155"/>
    </row>
    <row r="20" spans="1:15" ht="13" customHeight="1" x14ac:dyDescent="0.2">
      <c r="A20" s="156">
        <v>1998</v>
      </c>
      <c r="B20" s="162">
        <v>8519.5507089599996</v>
      </c>
      <c r="C20" s="162">
        <v>1760.51750671533</v>
      </c>
      <c r="D20" s="162">
        <v>9003.6200000000008</v>
      </c>
      <c r="F20" s="156">
        <v>1998</v>
      </c>
      <c r="G20" s="157">
        <f t="shared" si="0"/>
        <v>0.20664440729999953</v>
      </c>
      <c r="H20" s="157">
        <f t="shared" si="1"/>
        <v>1.0568186407448583</v>
      </c>
    </row>
    <row r="21" spans="1:15" ht="13" customHeight="1" x14ac:dyDescent="0.2">
      <c r="A21" s="156">
        <v>1999</v>
      </c>
      <c r="B21" s="162">
        <v>9056.4375776500001</v>
      </c>
      <c r="C21" s="162">
        <v>1980.00495642958</v>
      </c>
      <c r="D21" s="162">
        <v>10073.721</v>
      </c>
      <c r="F21" s="156">
        <v>1999</v>
      </c>
      <c r="G21" s="157">
        <f t="shared" si="0"/>
        <v>0.21862955930000011</v>
      </c>
      <c r="H21" s="157">
        <f t="shared" si="1"/>
        <v>1.1123271058435285</v>
      </c>
    </row>
    <row r="22" spans="1:15" ht="13" customHeight="1" x14ac:dyDescent="0.2">
      <c r="A22" s="156">
        <v>2000</v>
      </c>
      <c r="B22" s="162">
        <v>10028.013925339999</v>
      </c>
      <c r="C22" s="162">
        <v>2305.1101949819299</v>
      </c>
      <c r="D22" s="162">
        <v>11189.316000000001</v>
      </c>
      <c r="F22" s="156">
        <v>2000</v>
      </c>
      <c r="G22" s="157">
        <f t="shared" si="0"/>
        <v>0.22986707160000033</v>
      </c>
      <c r="H22" s="157">
        <f t="shared" si="1"/>
        <v>1.1158057899905267</v>
      </c>
    </row>
    <row r="23" spans="1:15" ht="13" customHeight="1" x14ac:dyDescent="0.2">
      <c r="A23" s="156">
        <v>2001</v>
      </c>
      <c r="B23" s="162">
        <v>11086.31230462</v>
      </c>
      <c r="C23" s="162">
        <v>2724.4191197649802</v>
      </c>
      <c r="D23" s="162">
        <v>11498.324000000001</v>
      </c>
      <c r="F23" s="156">
        <v>2001</v>
      </c>
      <c r="G23" s="157">
        <f t="shared" si="0"/>
        <v>0.24574619990000038</v>
      </c>
      <c r="H23" s="157">
        <f t="shared" si="1"/>
        <v>1.0371639986371575</v>
      </c>
    </row>
    <row r="24" spans="1:15" ht="13" customHeight="1" x14ac:dyDescent="0.2">
      <c r="A24" s="156">
        <v>2002</v>
      </c>
      <c r="B24" s="162">
        <v>12171.74247483</v>
      </c>
      <c r="C24" s="162">
        <v>3154.3735431924201</v>
      </c>
      <c r="D24" s="162">
        <v>14411.832</v>
      </c>
      <c r="F24" s="156">
        <v>2002</v>
      </c>
      <c r="G24" s="157">
        <f t="shared" si="0"/>
        <v>0.25915546190000022</v>
      </c>
      <c r="H24" s="157">
        <f t="shared" si="1"/>
        <v>1.184040167609715</v>
      </c>
    </row>
    <row r="25" spans="1:15" ht="13" customHeight="1" x14ac:dyDescent="0.2">
      <c r="A25" s="156">
        <v>2003</v>
      </c>
      <c r="B25" s="162">
        <v>13742.20349179</v>
      </c>
      <c r="C25" s="162">
        <v>3682.9545905556702</v>
      </c>
      <c r="D25" s="162">
        <v>17527.491999999998</v>
      </c>
      <c r="F25" s="156">
        <v>2003</v>
      </c>
      <c r="G25" s="157">
        <f t="shared" si="0"/>
        <v>0.2680032057999997</v>
      </c>
      <c r="H25" s="157">
        <f t="shared" si="1"/>
        <v>1.2754498949510857</v>
      </c>
    </row>
    <row r="26" spans="1:15" ht="13" customHeight="1" x14ac:dyDescent="0.2">
      <c r="A26" s="156">
        <v>2004</v>
      </c>
      <c r="B26" s="162">
        <v>16184.016090679999</v>
      </c>
      <c r="C26" s="162">
        <v>4271.48392326872</v>
      </c>
      <c r="D26" s="162">
        <v>19946.379000000001</v>
      </c>
      <c r="F26" s="156">
        <v>2004</v>
      </c>
      <c r="G26" s="157">
        <f t="shared" si="0"/>
        <v>0.26393225880000015</v>
      </c>
      <c r="H26" s="157">
        <f t="shared" si="1"/>
        <v>1.2324739970745988</v>
      </c>
    </row>
    <row r="27" spans="1:15" ht="13" customHeight="1" x14ac:dyDescent="0.2">
      <c r="A27" s="156">
        <v>2005</v>
      </c>
      <c r="B27" s="162">
        <v>18731.890311769999</v>
      </c>
      <c r="C27" s="162">
        <v>4928.6713878116898</v>
      </c>
      <c r="D27" s="162">
        <v>21723.531999999999</v>
      </c>
      <c r="F27" s="156">
        <v>2005</v>
      </c>
      <c r="G27" s="157">
        <f t="shared" si="0"/>
        <v>0.26311660519999991</v>
      </c>
      <c r="H27" s="157">
        <f t="shared" si="1"/>
        <v>1.1597084778117792</v>
      </c>
      <c r="N27" s="163"/>
    </row>
    <row r="28" spans="1:15" ht="13" customHeight="1" x14ac:dyDescent="0.2">
      <c r="A28" s="156">
        <v>2006</v>
      </c>
      <c r="B28" s="162">
        <v>21943.84748167</v>
      </c>
      <c r="C28" s="162">
        <v>5610.5852834544003</v>
      </c>
      <c r="D28" s="162">
        <v>25056.134999999998</v>
      </c>
      <c r="F28" s="156">
        <v>2006</v>
      </c>
      <c r="G28" s="157">
        <f t="shared" si="0"/>
        <v>0.25567919610000023</v>
      </c>
      <c r="H28" s="157">
        <f t="shared" si="1"/>
        <v>1.1418296185721184</v>
      </c>
    </row>
    <row r="29" spans="1:15" ht="13" customHeight="1" x14ac:dyDescent="0.2">
      <c r="A29" s="156">
        <v>2007</v>
      </c>
      <c r="B29" s="162">
        <v>27009.232371810001</v>
      </c>
      <c r="C29" s="162">
        <v>7877.0644818462797</v>
      </c>
      <c r="D29" s="162">
        <v>30450.141</v>
      </c>
      <c r="F29" s="156">
        <v>2007</v>
      </c>
      <c r="G29" s="157">
        <f t="shared" si="0"/>
        <v>0.29164340450000004</v>
      </c>
      <c r="H29" s="157">
        <f t="shared" si="1"/>
        <v>1.1273974980414969</v>
      </c>
    </row>
    <row r="30" spans="1:15" ht="13" customHeight="1" x14ac:dyDescent="0.2">
      <c r="A30" s="156">
        <v>2008</v>
      </c>
      <c r="B30" s="162">
        <v>31924.461277850001</v>
      </c>
      <c r="C30" s="162">
        <v>8670.2998265340993</v>
      </c>
      <c r="D30" s="162">
        <v>35624.464999999997</v>
      </c>
      <c r="F30" s="156">
        <v>2008</v>
      </c>
      <c r="G30" s="157">
        <f t="shared" si="0"/>
        <v>0.27158797609999991</v>
      </c>
      <c r="H30" s="157">
        <f t="shared" si="1"/>
        <v>1.1158987050696811</v>
      </c>
    </row>
    <row r="31" spans="1:15" ht="13" customHeight="1" x14ac:dyDescent="0.2">
      <c r="A31" s="156">
        <v>2009</v>
      </c>
      <c r="B31" s="162">
        <v>34851.774373480002</v>
      </c>
      <c r="C31" s="162">
        <v>12047.220804340899</v>
      </c>
      <c r="D31" s="162">
        <v>48765.294999999998</v>
      </c>
      <c r="F31" s="156">
        <v>2009</v>
      </c>
      <c r="G31" s="157">
        <f t="shared" si="0"/>
        <v>0.34567022829999933</v>
      </c>
      <c r="H31" s="157">
        <f t="shared" si="1"/>
        <v>1.399219864028137</v>
      </c>
    </row>
    <row r="32" spans="1:15" ht="13" customHeight="1" x14ac:dyDescent="0.2">
      <c r="A32" s="156">
        <v>2010</v>
      </c>
      <c r="B32" s="162">
        <v>41211.925579609997</v>
      </c>
      <c r="C32" s="162">
        <v>13980.8513101592</v>
      </c>
      <c r="D32" s="162">
        <v>59593.023999999998</v>
      </c>
      <c r="F32" s="156">
        <v>2010</v>
      </c>
      <c r="G32" s="157">
        <f t="shared" si="0"/>
        <v>0.3392428554000001</v>
      </c>
      <c r="H32" s="157">
        <f t="shared" si="1"/>
        <v>1.4460140641786519</v>
      </c>
      <c r="N32" s="156"/>
      <c r="O32" s="155"/>
    </row>
    <row r="33" spans="1:15" ht="13" customHeight="1" x14ac:dyDescent="0.2">
      <c r="A33" s="156">
        <v>2011</v>
      </c>
      <c r="B33" s="162">
        <v>48794.018052539999</v>
      </c>
      <c r="C33" s="162">
        <v>16478.523284302599</v>
      </c>
      <c r="D33" s="162">
        <v>70486.008999999991</v>
      </c>
      <c r="F33" s="156">
        <v>2011</v>
      </c>
      <c r="G33" s="157">
        <f t="shared" si="0"/>
        <v>0.33771605500000018</v>
      </c>
      <c r="H33" s="157">
        <f t="shared" si="1"/>
        <v>1.4445625060863543</v>
      </c>
      <c r="I33" s="157"/>
      <c r="N33" s="156"/>
      <c r="O33" s="155"/>
    </row>
    <row r="34" spans="1:15" ht="13" customHeight="1" x14ac:dyDescent="0.2">
      <c r="A34" s="156">
        <v>2012</v>
      </c>
      <c r="B34" s="162">
        <v>53857.995346900003</v>
      </c>
      <c r="C34" s="162">
        <v>18523.413920119401</v>
      </c>
      <c r="D34" s="162">
        <v>84583.463000000003</v>
      </c>
      <c r="F34" s="156">
        <v>2012</v>
      </c>
      <c r="G34" s="157">
        <f t="shared" si="0"/>
        <v>0.3439306234999997</v>
      </c>
      <c r="H34" s="157">
        <f t="shared" si="1"/>
        <v>1.5704903692608105</v>
      </c>
      <c r="I34" s="157"/>
      <c r="N34" s="156"/>
      <c r="O34" s="155"/>
    </row>
    <row r="35" spans="1:15" ht="13" customHeight="1" x14ac:dyDescent="0.2">
      <c r="A35" s="156">
        <v>2013</v>
      </c>
      <c r="B35" s="162">
        <v>59296.322954900003</v>
      </c>
      <c r="C35" s="162">
        <v>21960.5623787566</v>
      </c>
      <c r="D35" s="162">
        <v>101064.00199999999</v>
      </c>
      <c r="F35" s="156">
        <v>2013</v>
      </c>
      <c r="G35" s="157">
        <f t="shared" si="0"/>
        <v>0.37035285299999987</v>
      </c>
      <c r="H35" s="157">
        <f t="shared" si="1"/>
        <v>1.7043890238669257</v>
      </c>
      <c r="I35" s="157"/>
      <c r="N35" s="156"/>
      <c r="O35" s="155"/>
    </row>
    <row r="36" spans="1:15" ht="13" customHeight="1" x14ac:dyDescent="0.2">
      <c r="A36" s="156">
        <v>2014</v>
      </c>
      <c r="B36" s="162">
        <v>64356.31045438</v>
      </c>
      <c r="C36" s="162">
        <v>25722.728907882502</v>
      </c>
      <c r="D36" s="161">
        <v>116601.753</v>
      </c>
      <c r="F36" s="156">
        <v>2014</v>
      </c>
      <c r="G36" s="157">
        <f t="shared" si="0"/>
        <v>0.39969241129999938</v>
      </c>
      <c r="H36" s="157">
        <f t="shared" si="1"/>
        <v>1.8118153787367133</v>
      </c>
      <c r="I36" s="157"/>
      <c r="N36" s="156"/>
      <c r="O36" s="155"/>
    </row>
    <row r="37" spans="1:15" ht="13" customHeight="1" x14ac:dyDescent="0.2">
      <c r="A37" s="156">
        <v>2015</v>
      </c>
      <c r="B37" s="162">
        <v>68885.821804930005</v>
      </c>
      <c r="C37" s="162">
        <v>28579.917197386501</v>
      </c>
      <c r="D37" s="161">
        <v>135758.78599999999</v>
      </c>
      <c r="F37" s="156">
        <v>2015</v>
      </c>
      <c r="G37" s="157">
        <f t="shared" si="0"/>
        <v>0.41488823750000031</v>
      </c>
      <c r="H37" s="157">
        <f t="shared" si="1"/>
        <v>1.9707797982644382</v>
      </c>
      <c r="O37" s="4"/>
    </row>
    <row r="38" spans="1:15" ht="13" customHeight="1" x14ac:dyDescent="0.2">
      <c r="A38" s="156">
        <v>2016</v>
      </c>
      <c r="B38" s="158">
        <v>74639.505948349994</v>
      </c>
      <c r="C38" s="4">
        <v>36004.601371308301</v>
      </c>
      <c r="D38" s="4">
        <v>151779.965</v>
      </c>
      <c r="F38" s="156">
        <v>2016</v>
      </c>
      <c r="G38" s="160">
        <f t="shared" si="0"/>
        <v>0.48237995300000014</v>
      </c>
      <c r="H38" s="160">
        <f t="shared" si="1"/>
        <v>2.0335070961620598</v>
      </c>
      <c r="N38" s="159"/>
      <c r="O38" s="4"/>
    </row>
    <row r="39" spans="1:15" ht="13" customHeight="1" x14ac:dyDescent="0.2">
      <c r="A39" s="156">
        <v>2017</v>
      </c>
      <c r="B39" s="158">
        <v>83203.594855989999</v>
      </c>
      <c r="C39" s="155">
        <v>43043.534118362797</v>
      </c>
      <c r="D39" s="4">
        <v>169867.14</v>
      </c>
      <c r="F39" s="156">
        <v>2017</v>
      </c>
      <c r="G39" s="157">
        <f t="shared" si="0"/>
        <v>0.51732781729999977</v>
      </c>
      <c r="H39" s="157">
        <f t="shared" si="1"/>
        <v>2.0415841442188714</v>
      </c>
      <c r="N39" s="156"/>
      <c r="O39" s="4"/>
    </row>
    <row r="40" spans="1:15" ht="13" customHeight="1" x14ac:dyDescent="0.2">
      <c r="A40" s="156">
        <v>2018</v>
      </c>
      <c r="B40" s="158">
        <v>91928.112906659997</v>
      </c>
      <c r="C40" s="155">
        <v>49498.412372366402</v>
      </c>
      <c r="D40" s="4">
        <v>184097.55499999999</v>
      </c>
      <c r="F40" s="156">
        <v>2018</v>
      </c>
      <c r="G40" s="157">
        <f t="shared" si="0"/>
        <v>0.53844695390000052</v>
      </c>
      <c r="H40" s="157">
        <f t="shared" si="1"/>
        <v>2.002625194611849</v>
      </c>
      <c r="N40" s="156"/>
      <c r="O40" s="4"/>
    </row>
    <row r="41" spans="1:15" ht="13" customHeight="1" x14ac:dyDescent="0.2">
      <c r="A41" s="156">
        <v>2019</v>
      </c>
      <c r="B41" s="158">
        <v>98651.520229190006</v>
      </c>
      <c r="C41" s="155">
        <v>56472.419941893997</v>
      </c>
      <c r="D41" s="4">
        <v>202440.93599999999</v>
      </c>
      <c r="F41" s="156">
        <v>2019</v>
      </c>
      <c r="G41" s="157">
        <f t="shared" si="0"/>
        <v>0.57244348399999989</v>
      </c>
      <c r="H41" s="157">
        <f t="shared" si="1"/>
        <v>2.0520812606808638</v>
      </c>
      <c r="N41" s="156"/>
      <c r="O41" s="4"/>
    </row>
    <row r="42" spans="1:15" ht="13" customHeight="1" x14ac:dyDescent="0.2">
      <c r="A42" s="156">
        <v>2020</v>
      </c>
      <c r="B42" s="158">
        <v>101356.70022307</v>
      </c>
      <c r="C42" s="155">
        <v>68985.936270079401</v>
      </c>
      <c r="D42" s="4">
        <v>224901.397</v>
      </c>
      <c r="F42" s="156">
        <v>2020</v>
      </c>
      <c r="G42" s="157">
        <f t="shared" si="0"/>
        <v>0.68062531750000055</v>
      </c>
      <c r="H42" s="157">
        <f t="shared" si="1"/>
        <v>2.2189100129051926</v>
      </c>
      <c r="N42" s="156"/>
      <c r="O42" s="4"/>
    </row>
    <row r="43" spans="1:15" ht="13" customHeight="1" x14ac:dyDescent="0.2">
      <c r="A43" s="156">
        <v>2021</v>
      </c>
      <c r="B43" s="158">
        <v>114923.7</v>
      </c>
      <c r="C43" s="155">
        <v>82147.580981682593</v>
      </c>
      <c r="D43" s="4">
        <v>244811.079</v>
      </c>
      <c r="F43" s="156">
        <v>2021</v>
      </c>
      <c r="G43" s="157">
        <f t="shared" si="0"/>
        <v>0.71480104610000017</v>
      </c>
      <c r="H43" s="157">
        <f t="shared" si="1"/>
        <v>2.1302053362361288</v>
      </c>
      <c r="N43" s="156"/>
      <c r="O43" s="4"/>
    </row>
    <row r="44" spans="1:15" ht="13" customHeight="1" x14ac:dyDescent="0.2">
      <c r="A44" s="154"/>
      <c r="B44" s="154"/>
      <c r="D44" s="4"/>
      <c r="F44" s="154"/>
      <c r="N44" s="156"/>
      <c r="O44" s="4"/>
    </row>
    <row r="45" spans="1:15" ht="13" customHeight="1" x14ac:dyDescent="0.2">
      <c r="A45" s="154"/>
      <c r="B45" s="154"/>
      <c r="F45" s="154"/>
      <c r="N45" s="156"/>
      <c r="O45" s="4"/>
    </row>
    <row r="46" spans="1:15" ht="13" customHeight="1" x14ac:dyDescent="0.2">
      <c r="A46" s="154"/>
      <c r="B46" s="154"/>
      <c r="C46" s="155"/>
      <c r="F46" s="154"/>
      <c r="N46" s="156"/>
    </row>
    <row r="47" spans="1:15" ht="13" customHeight="1" x14ac:dyDescent="0.2">
      <c r="A47" s="154"/>
      <c r="B47" s="154"/>
      <c r="C47" s="155"/>
      <c r="F47" s="154"/>
    </row>
    <row r="48" spans="1:15" ht="13" customHeight="1" x14ac:dyDescent="0.2">
      <c r="A48" s="154"/>
      <c r="B48" s="154"/>
      <c r="F48" s="154"/>
    </row>
    <row r="49" spans="1:6" ht="13" customHeight="1" x14ac:dyDescent="0.2">
      <c r="A49" s="154"/>
      <c r="B49" s="154"/>
      <c r="F49" s="154"/>
    </row>
    <row r="50" spans="1:6" ht="13" customHeight="1" x14ac:dyDescent="0.2">
      <c r="A50" s="154"/>
      <c r="B50" s="154"/>
      <c r="F50" s="154"/>
    </row>
    <row r="51" spans="1:6" ht="13" customHeight="1" x14ac:dyDescent="0.2">
      <c r="A51" s="154"/>
      <c r="B51" s="154"/>
      <c r="F51" s="154"/>
    </row>
    <row r="52" spans="1:6" ht="13" customHeight="1" x14ac:dyDescent="0.2">
      <c r="A52" s="154"/>
      <c r="B52" s="154"/>
      <c r="F52" s="154"/>
    </row>
  </sheetData>
  <mergeCells count="1">
    <mergeCell ref="A1:B1"/>
  </mergeCells>
  <pageMargins left="0.75" right="0.75" top="1" bottom="1" header="0.5" footer="0.5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China Debt Econ Template</vt:lpstr>
      <vt:lpstr>Debt Chart</vt:lpstr>
      <vt:lpstr>'China Debt Econ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Reed Johnson</dc:creator>
  <cp:lastModifiedBy>Michael Grady</cp:lastModifiedBy>
  <dcterms:created xsi:type="dcterms:W3CDTF">2023-03-04T01:08:04Z</dcterms:created>
  <dcterms:modified xsi:type="dcterms:W3CDTF">2024-03-25T20:09:10Z</dcterms:modified>
</cp:coreProperties>
</file>